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https://centriukas-my.sharepoint.com/personal/rolanda_adliene_centropol_lt/Documents/Desktop(1)/"/>
    </mc:Choice>
  </mc:AlternateContent>
  <xr:revisionPtr revIDLastSave="2" documentId="8_{432BC4A8-73CE-4D3E-AC9A-928E52723263}" xr6:coauthVersionLast="47" xr6:coauthVersionMax="47" xr10:uidLastSave="{C3B8742D-8D11-4B0F-ADDC-77443739DD90}"/>
  <bookViews>
    <workbookView xWindow="-120" yWindow="-120" windowWidth="29040" windowHeight="15720" xr2:uid="{37F09EC0-0169-42A8-B657-CD643E309A00}"/>
  </bookViews>
  <sheets>
    <sheet name="2026"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536" i="2" l="1"/>
  <c r="E535" i="2"/>
  <c r="E534" i="2"/>
  <c r="E533" i="2"/>
  <c r="E532" i="2"/>
  <c r="E536" i="2" s="1"/>
  <c r="D530" i="2"/>
  <c r="E529" i="2"/>
  <c r="E528" i="2"/>
  <c r="E530" i="2" s="1"/>
  <c r="D526" i="2"/>
  <c r="E525" i="2"/>
  <c r="E524" i="2"/>
  <c r="E523" i="2"/>
  <c r="E522" i="2"/>
  <c r="E521" i="2"/>
  <c r="E520" i="2"/>
  <c r="E519" i="2"/>
  <c r="E518" i="2"/>
  <c r="E517" i="2"/>
  <c r="E516" i="2"/>
  <c r="E515" i="2"/>
  <c r="E514" i="2"/>
  <c r="E513" i="2"/>
  <c r="E512" i="2"/>
  <c r="E511" i="2"/>
  <c r="E510" i="2"/>
  <c r="E509" i="2"/>
  <c r="E508" i="2"/>
  <c r="E507" i="2"/>
  <c r="E506" i="2"/>
  <c r="E505" i="2"/>
  <c r="E504" i="2"/>
  <c r="E503" i="2"/>
  <c r="E502" i="2"/>
  <c r="E501" i="2"/>
  <c r="E500" i="2"/>
  <c r="E499" i="2"/>
  <c r="E498" i="2"/>
  <c r="E497" i="2"/>
  <c r="E496" i="2"/>
  <c r="E495" i="2"/>
  <c r="E494" i="2"/>
  <c r="E493" i="2"/>
  <c r="E492" i="2"/>
  <c r="E491" i="2"/>
  <c r="E490" i="2"/>
  <c r="E489" i="2"/>
  <c r="E488" i="2"/>
  <c r="E487" i="2"/>
  <c r="E486" i="2"/>
  <c r="E485" i="2"/>
  <c r="E484" i="2"/>
  <c r="E483" i="2"/>
  <c r="E482" i="2"/>
  <c r="E481" i="2"/>
  <c r="E480" i="2"/>
  <c r="E479" i="2"/>
  <c r="E478" i="2"/>
  <c r="E477" i="2"/>
  <c r="E476" i="2"/>
  <c r="E475" i="2"/>
  <c r="E474" i="2"/>
  <c r="E473" i="2"/>
  <c r="E472" i="2"/>
  <c r="E469" i="2"/>
  <c r="E468" i="2"/>
  <c r="E467" i="2"/>
  <c r="D465" i="2"/>
  <c r="E464" i="2"/>
  <c r="E463" i="2"/>
  <c r="E462" i="2"/>
  <c r="E461" i="2"/>
  <c r="E460" i="2"/>
  <c r="E459" i="2"/>
  <c r="E458" i="2"/>
  <c r="E457" i="2"/>
  <c r="E456" i="2"/>
  <c r="E455" i="2"/>
  <c r="E454" i="2"/>
  <c r="E453" i="2"/>
  <c r="E452" i="2"/>
  <c r="E451" i="2"/>
  <c r="E450" i="2"/>
  <c r="E449" i="2"/>
  <c r="E448" i="2"/>
  <c r="E447" i="2"/>
  <c r="E446" i="2"/>
  <c r="E445" i="2"/>
  <c r="E444" i="2"/>
  <c r="E443" i="2"/>
  <c r="E442" i="2"/>
  <c r="E441" i="2"/>
  <c r="E440" i="2"/>
  <c r="E439" i="2"/>
  <c r="E438" i="2"/>
  <c r="E437" i="2"/>
  <c r="E436" i="2"/>
  <c r="E435" i="2"/>
  <c r="E434" i="2"/>
  <c r="E433" i="2"/>
  <c r="E432" i="2"/>
  <c r="E431" i="2"/>
  <c r="E430" i="2"/>
  <c r="E429" i="2"/>
  <c r="E428" i="2"/>
  <c r="E427" i="2"/>
  <c r="E426" i="2"/>
  <c r="E425" i="2"/>
  <c r="E424" i="2"/>
  <c r="E423" i="2"/>
  <c r="E422" i="2"/>
  <c r="E421" i="2"/>
  <c r="E420" i="2"/>
  <c r="E419" i="2"/>
  <c r="E418" i="2"/>
  <c r="E417" i="2"/>
  <c r="E416" i="2"/>
  <c r="E415" i="2"/>
  <c r="E414" i="2"/>
  <c r="E413" i="2"/>
  <c r="E412" i="2"/>
  <c r="E411" i="2"/>
  <c r="E410" i="2"/>
  <c r="E409" i="2"/>
  <c r="E408" i="2"/>
  <c r="E407" i="2"/>
  <c r="E406" i="2"/>
  <c r="E405" i="2"/>
  <c r="E404" i="2"/>
  <c r="E403" i="2"/>
  <c r="E402" i="2"/>
  <c r="E401" i="2"/>
  <c r="E400" i="2"/>
  <c r="E399" i="2"/>
  <c r="E398" i="2"/>
  <c r="E397" i="2"/>
  <c r="E396" i="2"/>
  <c r="E395" i="2"/>
  <c r="E394" i="2"/>
  <c r="E393" i="2"/>
  <c r="E392" i="2"/>
  <c r="E391" i="2"/>
  <c r="E390" i="2"/>
  <c r="E389" i="2"/>
  <c r="E388" i="2"/>
  <c r="E387" i="2"/>
  <c r="E386" i="2"/>
  <c r="E385" i="2"/>
  <c r="E384" i="2"/>
  <c r="E383" i="2"/>
  <c r="E382" i="2"/>
  <c r="E381" i="2"/>
  <c r="E380" i="2"/>
  <c r="E379" i="2"/>
  <c r="E378" i="2"/>
  <c r="E377" i="2"/>
  <c r="E376" i="2"/>
  <c r="E375" i="2"/>
  <c r="E374" i="2"/>
  <c r="E373" i="2"/>
  <c r="E372" i="2"/>
  <c r="E371" i="2"/>
  <c r="E370" i="2"/>
  <c r="E369" i="2"/>
  <c r="E368" i="2"/>
  <c r="E367" i="2"/>
  <c r="E366" i="2"/>
  <c r="E365" i="2"/>
  <c r="E364" i="2"/>
  <c r="E363" i="2"/>
  <c r="D361" i="2"/>
  <c r="E360" i="2"/>
  <c r="E359" i="2"/>
  <c r="E358" i="2"/>
  <c r="E357" i="2"/>
  <c r="E356" i="2"/>
  <c r="E361" i="2" s="1"/>
  <c r="D354" i="2"/>
  <c r="E353" i="2"/>
  <c r="E352" i="2"/>
  <c r="E351" i="2"/>
  <c r="E350" i="2"/>
  <c r="E349" i="2"/>
  <c r="E348" i="2"/>
  <c r="E347" i="2"/>
  <c r="E346" i="2"/>
  <c r="E345" i="2"/>
  <c r="E344" i="2"/>
  <c r="E343" i="2"/>
  <c r="E342" i="2"/>
  <c r="E341" i="2"/>
  <c r="E340" i="2"/>
  <c r="E354" i="2" s="1"/>
  <c r="D338" i="2"/>
  <c r="E336" i="2"/>
  <c r="E338" i="2" s="1"/>
  <c r="D334" i="2"/>
  <c r="E333" i="2"/>
  <c r="E334" i="2" s="1"/>
  <c r="D331" i="2"/>
  <c r="E330" i="2"/>
  <c r="E329" i="2"/>
  <c r="E328" i="2"/>
  <c r="E327" i="2"/>
  <c r="E326" i="2"/>
  <c r="E331" i="2" s="1"/>
  <c r="D324" i="2"/>
  <c r="E323" i="2"/>
  <c r="E322" i="2"/>
  <c r="E324" i="2" s="1"/>
  <c r="D320" i="2"/>
  <c r="E319" i="2"/>
  <c r="E320" i="2" s="1"/>
  <c r="D317" i="2"/>
  <c r="E316" i="2"/>
  <c r="E315" i="2"/>
  <c r="E314" i="2"/>
  <c r="E313" i="2"/>
  <c r="E312" i="2"/>
  <c r="E311" i="2"/>
  <c r="E310" i="2"/>
  <c r="E309" i="2"/>
  <c r="E308" i="2"/>
  <c r="E307" i="2"/>
  <c r="E306" i="2"/>
  <c r="E305" i="2"/>
  <c r="E304" i="2"/>
  <c r="E303" i="2"/>
  <c r="E302" i="2"/>
  <c r="E317" i="2" s="1"/>
  <c r="D300" i="2"/>
  <c r="E299" i="2"/>
  <c r="E298" i="2"/>
  <c r="E297" i="2"/>
  <c r="E296" i="2"/>
  <c r="E295" i="2"/>
  <c r="E294" i="2"/>
  <c r="E293" i="2"/>
  <c r="E292" i="2"/>
  <c r="E291" i="2"/>
  <c r="E290" i="2"/>
  <c r="E289" i="2"/>
  <c r="E287" i="2"/>
  <c r="E286" i="2"/>
  <c r="E285" i="2"/>
  <c r="E284" i="2"/>
  <c r="E283" i="2"/>
  <c r="E282" i="2"/>
  <c r="E281" i="2"/>
  <c r="E280" i="2"/>
  <c r="E300" i="2" s="1"/>
  <c r="D278" i="2"/>
  <c r="E277" i="2"/>
  <c r="E276" i="2"/>
  <c r="E278" i="2" s="1"/>
  <c r="D274" i="2"/>
  <c r="E273" i="2"/>
  <c r="E272" i="2"/>
  <c r="E271" i="2"/>
  <c r="E270" i="2"/>
  <c r="E269" i="2"/>
  <c r="E268" i="2"/>
  <c r="E267" i="2"/>
  <c r="E266" i="2"/>
  <c r="E265" i="2"/>
  <c r="E264" i="2"/>
  <c r="E263" i="2"/>
  <c r="E262" i="2"/>
  <c r="E261" i="2"/>
  <c r="E260" i="2"/>
  <c r="E259" i="2"/>
  <c r="E258" i="2"/>
  <c r="E257" i="2"/>
  <c r="D255" i="2"/>
  <c r="E254" i="2"/>
  <c r="E253" i="2"/>
  <c r="E252" i="2"/>
  <c r="E251" i="2"/>
  <c r="E250" i="2"/>
  <c r="E249" i="2"/>
  <c r="E248" i="2"/>
  <c r="E255" i="2" s="1"/>
  <c r="D246" i="2"/>
  <c r="E245" i="2"/>
  <c r="E244" i="2"/>
  <c r="E243" i="2"/>
  <c r="E242" i="2"/>
  <c r="E241" i="2"/>
  <c r="E240" i="2"/>
  <c r="E246" i="2" s="1"/>
  <c r="D238" i="2"/>
  <c r="E237" i="2"/>
  <c r="E236" i="2"/>
  <c r="E235" i="2"/>
  <c r="E234" i="2"/>
  <c r="E233" i="2"/>
  <c r="E238" i="2" s="1"/>
  <c r="D231" i="2"/>
  <c r="E230" i="2"/>
  <c r="E229" i="2"/>
  <c r="E228" i="2"/>
  <c r="E227" i="2"/>
  <c r="E226" i="2"/>
  <c r="E225" i="2"/>
  <c r="E224" i="2"/>
  <c r="E231" i="2" s="1"/>
  <c r="D222" i="2"/>
  <c r="E221" i="2"/>
  <c r="E220" i="2"/>
  <c r="E219" i="2"/>
  <c r="E218" i="2"/>
  <c r="E217" i="2"/>
  <c r="E216" i="2"/>
  <c r="E215" i="2"/>
  <c r="E214" i="2"/>
  <c r="E213" i="2"/>
  <c r="E212" i="2"/>
  <c r="E211" i="2"/>
  <c r="E210" i="2"/>
  <c r="E209" i="2"/>
  <c r="E208" i="2"/>
  <c r="E207" i="2"/>
  <c r="E206" i="2"/>
  <c r="E205" i="2"/>
  <c r="E204" i="2"/>
  <c r="E203" i="2"/>
  <c r="E202" i="2"/>
  <c r="E201" i="2"/>
  <c r="E200" i="2"/>
  <c r="D198" i="2"/>
  <c r="E197" i="2"/>
  <c r="E196" i="2"/>
  <c r="E195" i="2"/>
  <c r="E194" i="2"/>
  <c r="E193" i="2"/>
  <c r="E192" i="2"/>
  <c r="E191" i="2"/>
  <c r="E190" i="2"/>
  <c r="E189" i="2"/>
  <c r="E188" i="2"/>
  <c r="E187" i="2"/>
  <c r="E186" i="2"/>
  <c r="E185" i="2"/>
  <c r="E184" i="2"/>
  <c r="E183" i="2"/>
  <c r="E182" i="2"/>
  <c r="E181" i="2"/>
  <c r="E180" i="2"/>
  <c r="E179" i="2"/>
  <c r="E178" i="2"/>
  <c r="E177" i="2"/>
  <c r="E176" i="2"/>
  <c r="E175" i="2"/>
  <c r="E174" i="2"/>
  <c r="E173" i="2"/>
  <c r="E172" i="2"/>
  <c r="E171" i="2"/>
  <c r="E170" i="2"/>
  <c r="E169" i="2"/>
  <c r="E168" i="2"/>
  <c r="E167" i="2"/>
  <c r="E166" i="2"/>
  <c r="E165" i="2"/>
  <c r="E164" i="2"/>
  <c r="E163" i="2"/>
  <c r="E162" i="2"/>
  <c r="E161" i="2"/>
  <c r="E160" i="2"/>
  <c r="E159" i="2"/>
  <c r="E158" i="2"/>
  <c r="E157" i="2"/>
  <c r="E156" i="2"/>
  <c r="E155" i="2"/>
  <c r="E198" i="2" s="1"/>
  <c r="D153" i="2"/>
  <c r="E152" i="2"/>
  <c r="E151" i="2"/>
  <c r="E150" i="2"/>
  <c r="E149" i="2"/>
  <c r="E148" i="2"/>
  <c r="E147" i="2"/>
  <c r="E146" i="2"/>
  <c r="E145" i="2"/>
  <c r="E144" i="2"/>
  <c r="E143" i="2"/>
  <c r="E142" i="2"/>
  <c r="E141" i="2"/>
  <c r="E140" i="2"/>
  <c r="E139" i="2"/>
  <c r="E138" i="2"/>
  <c r="E137" i="2"/>
  <c r="E136" i="2"/>
  <c r="E135" i="2"/>
  <c r="E134" i="2"/>
  <c r="E133" i="2"/>
  <c r="E132" i="2"/>
  <c r="E131" i="2"/>
  <c r="E130" i="2"/>
  <c r="E129" i="2"/>
  <c r="D127" i="2"/>
  <c r="E126" i="2"/>
  <c r="E125" i="2"/>
  <c r="E124" i="2"/>
  <c r="E123" i="2"/>
  <c r="E122" i="2"/>
  <c r="E127" i="2" s="1"/>
  <c r="D120" i="2"/>
  <c r="E119" i="2"/>
  <c r="E118" i="2"/>
  <c r="E117" i="2"/>
  <c r="E116" i="2"/>
  <c r="E115" i="2"/>
  <c r="E114" i="2"/>
  <c r="E113" i="2"/>
  <c r="E112" i="2"/>
  <c r="E111" i="2"/>
  <c r="E110" i="2"/>
  <c r="E109" i="2"/>
  <c r="E108" i="2"/>
  <c r="E107" i="2"/>
  <c r="E106" i="2"/>
  <c r="E105" i="2"/>
  <c r="E104" i="2"/>
  <c r="E103" i="2"/>
  <c r="E102" i="2"/>
  <c r="E101" i="2"/>
  <c r="E100" i="2"/>
  <c r="E99" i="2"/>
  <c r="E98" i="2"/>
  <c r="E97" i="2"/>
  <c r="E96" i="2"/>
  <c r="E95" i="2"/>
  <c r="E94" i="2"/>
  <c r="E93" i="2"/>
  <c r="E92" i="2"/>
  <c r="E91" i="2"/>
  <c r="E90" i="2"/>
  <c r="E89" i="2"/>
  <c r="E88" i="2"/>
  <c r="E87" i="2"/>
  <c r="E86" i="2"/>
  <c r="E85" i="2"/>
  <c r="E84" i="2"/>
  <c r="E83" i="2"/>
  <c r="E82" i="2"/>
  <c r="E81" i="2"/>
  <c r="E80" i="2"/>
  <c r="E79" i="2"/>
  <c r="E78" i="2"/>
  <c r="E120" i="2" s="1"/>
  <c r="D76" i="2"/>
  <c r="E75" i="2"/>
  <c r="E74" i="2"/>
  <c r="E73" i="2"/>
  <c r="E72" i="2"/>
  <c r="E71" i="2"/>
  <c r="E70" i="2"/>
  <c r="E69" i="2"/>
  <c r="E68" i="2"/>
  <c r="E67" i="2"/>
  <c r="E66" i="2"/>
  <c r="E65" i="2"/>
  <c r="E64" i="2"/>
  <c r="E63" i="2"/>
  <c r="E62" i="2"/>
  <c r="E61" i="2"/>
  <c r="E60" i="2"/>
  <c r="E59" i="2"/>
  <c r="E58" i="2"/>
  <c r="E57" i="2"/>
  <c r="E56" i="2"/>
  <c r="E55" i="2"/>
  <c r="E54" i="2"/>
  <c r="E53" i="2"/>
  <c r="E52" i="2"/>
  <c r="E51" i="2"/>
  <c r="D49" i="2"/>
  <c r="E48" i="2"/>
  <c r="E47" i="2"/>
  <c r="E46" i="2"/>
  <c r="E45" i="2"/>
  <c r="E44" i="2"/>
  <c r="E43" i="2"/>
  <c r="E42" i="2"/>
  <c r="E41" i="2"/>
  <c r="E40" i="2"/>
  <c r="E39" i="2"/>
  <c r="E38" i="2"/>
  <c r="E37" i="2"/>
  <c r="E49" i="2" s="1"/>
  <c r="D35" i="2"/>
  <c r="E34" i="2"/>
  <c r="E33" i="2"/>
  <c r="E32" i="2"/>
  <c r="E31" i="2"/>
  <c r="E30" i="2"/>
  <c r="E29" i="2"/>
  <c r="E28" i="2"/>
  <c r="E27" i="2"/>
  <c r="E26" i="2"/>
  <c r="E25" i="2"/>
  <c r="E35" i="2" s="1"/>
  <c r="D23" i="2"/>
  <c r="E22" i="2"/>
  <c r="E21" i="2"/>
  <c r="E20" i="2"/>
  <c r="E19" i="2"/>
  <c r="E18" i="2"/>
  <c r="E17" i="2"/>
  <c r="E16" i="2"/>
  <c r="E15" i="2"/>
  <c r="E14" i="2"/>
  <c r="E13" i="2"/>
  <c r="D11" i="2"/>
  <c r="E10" i="2"/>
  <c r="E11" i="2" s="1"/>
  <c r="E274" i="2" l="1"/>
  <c r="E222" i="2"/>
  <c r="E465" i="2"/>
  <c r="E153" i="2"/>
  <c r="E76" i="2"/>
  <c r="D537" i="2"/>
  <c r="E526" i="2"/>
  <c r="E23" i="2"/>
  <c r="E537" i="2" s="1"/>
</calcChain>
</file>

<file path=xl/sharedStrings.xml><?xml version="1.0" encoding="utf-8"?>
<sst xmlns="http://schemas.openxmlformats.org/spreadsheetml/2006/main" count="4149" uniqueCount="946">
  <si>
    <t>PATVIRTINTA</t>
  </si>
  <si>
    <t>Pirkimo objekto pavadinimas</t>
  </si>
  <si>
    <t>Pirkimo suma, Eur su PVM (bendra suma su sutarties pratęsimu)</t>
  </si>
  <si>
    <t>Pirkimo suma, Eur be PVM (bendra suma su sutarties pratęsimu)</t>
  </si>
  <si>
    <t>Pirkimo objekto kodas pagal Bendrąjį viešųjų pirkimų žodyną</t>
  </si>
  <si>
    <t>Pirkimo iniciatorius</t>
  </si>
  <si>
    <t>Pirkimo inicijavimo data</t>
  </si>
  <si>
    <t>Ketinamos sudaryti sutarties trukmė (ir / ar numatomas pratęsimas)</t>
  </si>
  <si>
    <t xml:space="preserve">Ar pirkimas bus atliekamas: pagal Viešųjų pirkimų įstatymo 23 str. 2 d. / 10 str. / bus taikomi Lietuvos Respublikos aplinkos ministerijos nustatyti aplinkos apsaugos kriterijai ir / ar energijos vartojimo efektyvumo reikalavimai              </t>
  </si>
  <si>
    <t>Pirkimo būdas</t>
  </si>
  <si>
    <t>Pirkimą vykdo</t>
  </si>
  <si>
    <t>PIRMINĖS ASMENS SVEIKATOS PRIEŽIŪROS CENTRAS</t>
  </si>
  <si>
    <t>12 mėn.</t>
  </si>
  <si>
    <t>III ketv.</t>
  </si>
  <si>
    <t>60 d.</t>
  </si>
  <si>
    <t>II ketv.</t>
  </si>
  <si>
    <t>24 mėn.</t>
  </si>
  <si>
    <t>90 d.</t>
  </si>
  <si>
    <t>36 mėn.</t>
  </si>
  <si>
    <t>I ketv.</t>
  </si>
  <si>
    <t>IV ketv.</t>
  </si>
  <si>
    <t>Sausis</t>
  </si>
  <si>
    <t>30 d.</t>
  </si>
  <si>
    <t>I-IV ketv.</t>
  </si>
  <si>
    <t>Vasaris</t>
  </si>
  <si>
    <t>Sterilizavimo konteineriai (2 vnt.)</t>
  </si>
  <si>
    <t>Balandis</t>
  </si>
  <si>
    <t>Gegužė</t>
  </si>
  <si>
    <t>Kovas</t>
  </si>
  <si>
    <t>Rugsėjis</t>
  </si>
  <si>
    <t>Birželis</t>
  </si>
  <si>
    <t>Liepa</t>
  </si>
  <si>
    <t>Fizinės medicinos, reabilitacijos ir vaikų skyriaus vedėjas</t>
  </si>
  <si>
    <t>Medicininiai staliukai (6 vnt.)</t>
  </si>
  <si>
    <t>EKG aparatas (2 vnt.)</t>
  </si>
  <si>
    <t>Bendrųjų reikalų skyriaus vedėjas</t>
  </si>
  <si>
    <t>Informacinių sistemų ir technologijų skyriaus vedėjas</t>
  </si>
  <si>
    <t>Papildomas sveikatos draudimas</t>
  </si>
  <si>
    <t>Prenumeratos paslaugos (Teisės gidas, e-sąvadai ir kt.) (8 vnt.)</t>
  </si>
  <si>
    <t>Mediko dienos renginys</t>
  </si>
  <si>
    <t>4 mėn.</t>
  </si>
  <si>
    <t>Straipsniai, pranešimai, viešinimo paslaugos (6 vnt.)</t>
  </si>
  <si>
    <t>Dizaino darbai (skrajutės, maketai, stendai, reklaminiai bukletai, plakatai ir pan.) (10 vnt.)</t>
  </si>
  <si>
    <t>Socialinių tinklų reklama (6 vnt.)</t>
  </si>
  <si>
    <t>Spalis</t>
  </si>
  <si>
    <t>Mokymai, seminarai pagal poreikį</t>
  </si>
  <si>
    <t>Kelionių agentūrų ir panašios paslaugos</t>
  </si>
  <si>
    <t>Nagų kirpimo žnyplės (30 vnt.)</t>
  </si>
  <si>
    <t>Skalpelių koteliai (20 vnt.)</t>
  </si>
  <si>
    <t>Gliukozės matuoklio juostelės (400 vnt.)</t>
  </si>
  <si>
    <t>Plastikiniai buteliukai su purkštuku (100 vnt.)</t>
  </si>
  <si>
    <t>Terminis popierius elektrokardiografui FT-1 (Shiller) (40 vnt.)</t>
  </si>
  <si>
    <t xml:space="preserve">Otorinooftalmoskopas </t>
  </si>
  <si>
    <t>Statybinės medžiagos ir panašūs gaminiai</t>
  </si>
  <si>
    <t xml:space="preserve">Tekstilės dirbiniai </t>
  </si>
  <si>
    <t>Turto, įsigyto įgyvendinant 616 projekto veiklas (kompiuterinė įranga ir kt.), draudimo paslaugos</t>
  </si>
  <si>
    <t>Biuro reikmenys</t>
  </si>
  <si>
    <t>Hepa filtai Terapijos ir chirurgijos dienos skyriaus operacinei su montavimo darbais ir demontuotų hepa filtrų utilizavimo paslaugos</t>
  </si>
  <si>
    <t>Apšvietimo įrenginiai ir elektros šviestuvai</t>
  </si>
  <si>
    <t>Kanceliarinės prekės</t>
  </si>
  <si>
    <t>Žaliųjų atliekų išvežimo ir utilizavimo paslaugos</t>
  </si>
  <si>
    <t>Baldai (įskaitant biuro baldus)</t>
  </si>
  <si>
    <t xml:space="preserve">Pastatų kadastrinių matavimų patikslinimo paslaugos  </t>
  </si>
  <si>
    <t>Projektavimo konsultacinės paslaugos</t>
  </si>
  <si>
    <t>Gaisrinių sistemų atnaujinimo paslaugos</t>
  </si>
  <si>
    <t>Namų apyvokos reikmenys (indai, stalo įrankiai ir kt.)</t>
  </si>
  <si>
    <t>Medžių genėjimo paslaugos</t>
  </si>
  <si>
    <t>Skelbimų spaudoje talpinimo paslaugos</t>
  </si>
  <si>
    <t>Bendrosios projekto ekspertizės paslaugos</t>
  </si>
  <si>
    <t>Specialiosios projekto ekspertizės paslaugos</t>
  </si>
  <si>
    <t>Projektavimo paslaugos</t>
  </si>
  <si>
    <t xml:space="preserve">Geodezinių matavimų paslaugos </t>
  </si>
  <si>
    <t>Paprastojo remonto darbai</t>
  </si>
  <si>
    <t xml:space="preserve">Panduso neįgaliesiems remonto darbai </t>
  </si>
  <si>
    <t>Baldų remonto ir priežiūros paslaugos</t>
  </si>
  <si>
    <t>Ventiliavimo sistemos vidinių vamzdžių (ortakių) valymas (Terapijos ir chirurgijos dienos skyriuje)</t>
  </si>
  <si>
    <t>Operacinėje oro filtrų keitimas (Terapijos ir chirurgijos dienos skyriuje)</t>
  </si>
  <si>
    <t>Lifto įrengimo darbai  Lukiškių PASPC, Gedimino g. 27</t>
  </si>
  <si>
    <t>Grūdinto stiklo stogelio įrengimo darbai (virš durų) Naujamiesčio PASPC, Kalinausko g. 4; AASPC, Pylimo g. 3 (2 vnt.)</t>
  </si>
  <si>
    <t>Medicininė kušetė (10 vnt.)</t>
  </si>
  <si>
    <t>Ergonominės kėdės (100 vnt.)</t>
  </si>
  <si>
    <t>Durų spynos, atidaromos iš vienos pusės (su rutuline rankena) (30 vnt.)</t>
  </si>
  <si>
    <t>Buitinė technika ir organizacinė technika (50 vnt.)</t>
  </si>
  <si>
    <t>Rekuperatoriai ir jų sumontavimo darbai (20 vnt.)</t>
  </si>
  <si>
    <t>Slėginiai indai (hidroforai) vandens slėgio svyravimams kompensuoti sterilizacinei ir endoskopų plovyklai (2 vnt.)</t>
  </si>
  <si>
    <t>8 mėn.</t>
  </si>
  <si>
    <t>3 mėn.</t>
  </si>
  <si>
    <t>2 mėn.</t>
  </si>
  <si>
    <t>6 mėn.</t>
  </si>
  <si>
    <t>Nešiojami kompiuteriai su priedais (30 vnt.)</t>
  </si>
  <si>
    <t>Keli pirkimai. Pagal poreikį visus metus.</t>
  </si>
  <si>
    <t>Kompiuterinės dalys (300 vnt.)</t>
  </si>
  <si>
    <t>Mobilieji telefonai (50 vnt.)</t>
  </si>
  <si>
    <t>Spausdintuvų atsarginės dalys (30 vnt.)</t>
  </si>
  <si>
    <t>Spausdintuvai (40 vnt.)</t>
  </si>
  <si>
    <t>Tonerių utilizavimas</t>
  </si>
  <si>
    <t>Kompiuterinės įrangos ir serverių priežiūra ir aptarnavimas</t>
  </si>
  <si>
    <t>Duomenų apsaugos pareigūno funkcijų įgyvendinimo paslauga</t>
  </si>
  <si>
    <t>Fiziniai serveriai (2 vnt.)</t>
  </si>
  <si>
    <t>Tinklo įranga (20 vnt.)</t>
  </si>
  <si>
    <t>SSL sertifikatai (4 vnt.)</t>
  </si>
  <si>
    <t>Dokumentų valdymo sistemos priežiūros ir vystymo paslaugos</t>
  </si>
  <si>
    <t>Telefonijos priežiūra</t>
  </si>
  <si>
    <t>Skiepų programos priežiūra</t>
  </si>
  <si>
    <t>Medicininės informacinės sistemos Med.I.S. vystymo ir palaikymo paslaugos</t>
  </si>
  <si>
    <t>II – III ketv.</t>
  </si>
  <si>
    <t>Pašto ir kurjerių paslaugos</t>
  </si>
  <si>
    <t>Archyvinių dokumentų naikinimo paslaugos</t>
  </si>
  <si>
    <t>Kalėdų šventės darbuotojų renginys</t>
  </si>
  <si>
    <t>VRESIS ir prisirašymo portalo palaikymo paslaugos</t>
  </si>
  <si>
    <t>Vakcinos (18 000 vnt.)</t>
  </si>
  <si>
    <t>Pagal poreikį arba pasibaigus sutartiniams įsipareigojimams</t>
  </si>
  <si>
    <t>Vyriausiasis finansininkas</t>
  </si>
  <si>
    <t>Personalo skyriaus vedėjas</t>
  </si>
  <si>
    <t>Dokumentų valdymo skyriaus vedėjas </t>
  </si>
  <si>
    <t>Komunikacijos ir viešųjų ryšių specialistas</t>
  </si>
  <si>
    <t>Radiologijos ir funkcinės diagnostikos skyriaus vedėjas</t>
  </si>
  <si>
    <t>Odontologijos klinikos vedėjas</t>
  </si>
  <si>
    <t>Klinikinės laboratorijos vedėjas / Klinikinės laboratorijos vyriausiasis administratorius</t>
  </si>
  <si>
    <t>Slaugos, paliatyviosios medicinos ir socialinių paslaugų klinikos vedėjas</t>
  </si>
  <si>
    <t>Darbo medicinos klinikos vedėjas</t>
  </si>
  <si>
    <t>Infekcijų kontrolės tarnybos vedėjas, vyriausiasis infekcijų kontrolės specialistas</t>
  </si>
  <si>
    <t>Vaistų ir medicinos priemonių tarnybos vadovas ir/ar kitas direktoriaus įsakymu paskirtas pirkimo iniciatorius</t>
  </si>
  <si>
    <t>Vyriausiasis slaugos administratorius ir /ar kitas direktoriaus įsakymu paskirtas pirkimo iniciatorius</t>
  </si>
  <si>
    <t>Chirurgijos konsultacijų skyriaus vedėjas/Vaistų ir medicinos priemonių tarnybos vadovas/ ir /ar kitas direktoriaus įsakymu paskirtas pirkimo iniciatorius</t>
  </si>
  <si>
    <t>Terapijos ir chirurgijos skyriaus vedėjas/Vaistų ir medicinos priemonių tarnybos vadovas/ ir /ar kitas direktoriaus įsakymu paskirtas pirkimo iniciatorius</t>
  </si>
  <si>
    <t xml:space="preserve">Psichiatrijos dienos stacionaro ir psichoterapijos skyriaus vedėjas </t>
  </si>
  <si>
    <t xml:space="preserve">                                          VIEŠOSIOS ĮSTAIGOS CENTRO POLIKLINIKOS </t>
  </si>
  <si>
    <t>Pirkimo numeris plane</t>
  </si>
  <si>
    <t>Svarstyklės su ūgio matuokle (suaugusių) (2 vnt.)</t>
  </si>
  <si>
    <t>Medicininė apžiūros kušetė (3 dalių šeimos gyd.kab.) (1 vnt.)</t>
  </si>
  <si>
    <t>Reprezentacinės išlaidos (su logotipu dovanėlės, suvenyrai dalyvavimui renginiuose, įteikti partneriams ir pan.) (10 vnt.), paskatinimo prizai, dovanėlės darbuotojams (10 vnt.)</t>
  </si>
  <si>
    <t>Objektas</t>
  </si>
  <si>
    <t>Mažoji medicinos įranga ir priemonės</t>
  </si>
  <si>
    <t>Medicininiai baldai</t>
  </si>
  <si>
    <t>Cheminės medžiagos</t>
  </si>
  <si>
    <t>Testai</t>
  </si>
  <si>
    <t>Didžioji medicinos įranga</t>
  </si>
  <si>
    <t>Medicininės įrangos priežiūra</t>
  </si>
  <si>
    <t>n/a</t>
  </si>
  <si>
    <t>Medicininiai drabužiai</t>
  </si>
  <si>
    <t>Baldai</t>
  </si>
  <si>
    <t>Ūkio, pastatų ir bendros įrangos priežiūra</t>
  </si>
  <si>
    <t>Techninė dokumentacija</t>
  </si>
  <si>
    <t>Rangos darbai</t>
  </si>
  <si>
    <t>Kompiuterinė ir susijusi įranga</t>
  </si>
  <si>
    <t>Telefonija</t>
  </si>
  <si>
    <t>Licencijos</t>
  </si>
  <si>
    <t>IT ūkio priežiūra</t>
  </si>
  <si>
    <t>Geologinių ir geotechninių tyrimų paslaugos</t>
  </si>
  <si>
    <t>Taip/ne</t>
  </si>
  <si>
    <t>Atviras konkursas</t>
  </si>
  <si>
    <t>Taip/Ne</t>
  </si>
  <si>
    <t>Neskelbiama apklausa</t>
  </si>
  <si>
    <t>Mažoji medicinos įranga</t>
  </si>
  <si>
    <t>Numeracijos ir nuorodų sistema</t>
  </si>
  <si>
    <t>Spaudai</t>
  </si>
  <si>
    <t>Direktoriaus patarėja</t>
  </si>
  <si>
    <t>Ūkinės prekės</t>
  </si>
  <si>
    <t>Psichikos sveikatos klinikos vedėjas</t>
  </si>
  <si>
    <t>Rugpjūtis</t>
  </si>
  <si>
    <t>Individualių apsaugos priemonių efektyvumo patikros paslaugos (4 vnt.)</t>
  </si>
  <si>
    <t>Vienkartinės priemonės lazeinėms venų opercijoms (200 vnt.)</t>
  </si>
  <si>
    <t xml:space="preserve">1 mėn. </t>
  </si>
  <si>
    <t xml:space="preserve">24 mėn. </t>
  </si>
  <si>
    <t xml:space="preserve">2 mėn. </t>
  </si>
  <si>
    <t>Instrumentavimo staliukai (2 vnt.)</t>
  </si>
  <si>
    <t>Medicininis deguonis (160 l)</t>
  </si>
  <si>
    <t>Priemonės artroskopinėms operacijoms (instrumentų rinkinys, siūlai menisko siuvimui) (100 vnt.)</t>
  </si>
  <si>
    <t>Sterilūs vienkartiniai C  rentgeno lanko apklotai/ įmautės (100 vnt.)</t>
  </si>
  <si>
    <t>Vienkartinės kvėpavimo sistemos ir jų priedai, skirti anesteziologijai bei reanimacija (11 240 vnt.)</t>
  </si>
  <si>
    <t>Histeroskopas/   rezektoskopas su priedais (1 rink.)</t>
  </si>
  <si>
    <t>Kaustikos laidai, antgaliai (30 vnt.)</t>
  </si>
  <si>
    <t>Pacientų transportavimo vežimėlis/ lova (1 vnt.)</t>
  </si>
  <si>
    <t>Šaldantys gelio paketai (20 vnt.)</t>
  </si>
  <si>
    <t>Lipnūs antibakteriniai kilimėliai (24 vnt.)</t>
  </si>
  <si>
    <t>Chirurginiai instrumentai (30 vnt.)</t>
  </si>
  <si>
    <t>Histeroskopinė optika, šviesolaidžiai (4 vnt.)</t>
  </si>
  <si>
    <t>Silikoninės sistemos (6 vnt.)</t>
  </si>
  <si>
    <t>Vienkartiniai viršodiniai pasyvūs  elektrodai pacientams (2 800 vnt.)</t>
  </si>
  <si>
    <t>Dūmų filtrai (2 vnt.)</t>
  </si>
  <si>
    <t>EKG aparatas (1 vnt.)</t>
  </si>
  <si>
    <t>Kraujo komponentai (10 vnt.)</t>
  </si>
  <si>
    <t>Echoskopas ginekologinei apžiūrai (1 vnt.)</t>
  </si>
  <si>
    <t>Daviklis echoskopui ginekologinei apžiūrai (1 vnt.)</t>
  </si>
  <si>
    <t>Dezinfekcinės priemonės</t>
  </si>
  <si>
    <t>Kaukės 3-jų sluoksnių (2000 vnt.)</t>
  </si>
  <si>
    <t>Kaukės 3-jų sluoksnių (1500 vnt.)</t>
  </si>
  <si>
    <t xml:space="preserve">Tvarsliava, vata,aligninas, sanitarinis užtiesalas </t>
  </si>
  <si>
    <t>Medicininė kušetė (1 vnt.)</t>
  </si>
  <si>
    <t>Kitos prekės (valymo priemonės, šiukšlių maišai)</t>
  </si>
  <si>
    <t>Refraktometras</t>
  </si>
  <si>
    <t>Bandomųjų stiklų oftalmologijai rinkinys (303 kab.)</t>
  </si>
  <si>
    <t>Tiesioginis oftalmoskopas (303 kab.)</t>
  </si>
  <si>
    <t>Dioptrimetras (303 kab.)</t>
  </si>
  <si>
    <t>Medikamentai gyd. oftalmologams ( Sol. Alcain (Propacain), Sol. Mydriacyl (Tropicamid), Sol. Cyclogyl (Cyclopentolat).</t>
  </si>
  <si>
    <t>Bekontaktinis tonometras (suaugusiems) (304 kab.)</t>
  </si>
  <si>
    <t>Uroflometras SmartFlow urologijos kabinetui (212 kab.)</t>
  </si>
  <si>
    <t>Biopsinės žnyplės daugkartinės (gastroskopams ir kolonoskopams 233 kab.) (6000 vnt.)</t>
  </si>
  <si>
    <t>Elektrokauterio vienkartiniai elektrodai (1000 vnt.)</t>
  </si>
  <si>
    <t>Operacinės lempa  (210 kab., 205A kab., 205B kab,, 201 kab., 209 kab.) (5 vnt.)</t>
  </si>
  <si>
    <t>Gimdos kaklelio biopsinės žnyplės (202 ir 203 kab.) (1 vnt.)</t>
  </si>
  <si>
    <t>Operacinis stalas pritaikytas dirbti su rentgeno C lanku skausmo malšinimo paslaugoms (237 kab.) (1 vnt.)</t>
  </si>
  <si>
    <t>Foropteris (312 kab.)</t>
  </si>
  <si>
    <t>Pupilometras (312 kab.)</t>
  </si>
  <si>
    <t xml:space="preserve">VLK kompensuojami vaistai </t>
  </si>
  <si>
    <t>Otoskopas (4 vnt.)</t>
  </si>
  <si>
    <t>Otorinooftalmoskopas (5 vnt.)</t>
  </si>
  <si>
    <t>Elektroninės vaikų ir kūdikių svarstyklės su ūgio matuokliu (2 vnt.)</t>
  </si>
  <si>
    <t>Suaugusiųjų svarstyklės su ūgio matuokliu (10 vnt.)</t>
  </si>
  <si>
    <t>Stetofenedoskopas (5 vnt.)</t>
  </si>
  <si>
    <t>Bekontaktis  akių spaudimo matavimo prietaisas (1 vnt.)</t>
  </si>
  <si>
    <t>Pulsoksimetras (5 vnt.)</t>
  </si>
  <si>
    <t>Mokymams reikalingos priemonės (mokymų lenta, mobilus projektorius su reikiamais priedais ir pan.)</t>
  </si>
  <si>
    <t>Mikroklimato tyrimo metodika (1 vnt.)</t>
  </si>
  <si>
    <t xml:space="preserve">30 d. </t>
  </si>
  <si>
    <t>Bandomųjų lęšių rinkinys (stiklų dėžė)  DMK ( ŠG, ne oftalmologo kab.) su bandomaisiais rėmeliais (1 rink.)</t>
  </si>
  <si>
    <t>Lentelė regėjimo aštrumui nustatyti su apšvietimu iš 3 m (DMK  ŠG kab.) (2 vnt.)</t>
  </si>
  <si>
    <t>Suaugusiojo gaivinimo manekenas (privaloma priemonė vykdant PP mokymus) (1 vnt.)</t>
  </si>
  <si>
    <t>Renginių, parodų mugių organizavimo paslaugos (4 vnt.)</t>
  </si>
  <si>
    <t>Paskatinimo prizai, dovanėlės darbuotojams (50 vnt.)</t>
  </si>
  <si>
    <t>Kalendoriai (1000 vnt.)</t>
  </si>
  <si>
    <t>Firminės darbo priemonės (užrašų knygelės, tušinukai su logotipais) (1000 vnt.)</t>
  </si>
  <si>
    <t>Vardo kortelės darbuotojams (300 vnt.)</t>
  </si>
  <si>
    <t>Kineziterapijos kabinetai: kineziterapijos įranga / priemonės</t>
  </si>
  <si>
    <t xml:space="preserve">Druskų (haloterapijos) kabinetas: haloterapijos  priemonės </t>
  </si>
  <si>
    <t>Biuro ir medicininiai baldai pirmojo aukšto kabinetams</t>
  </si>
  <si>
    <t>Naujamiesčio PASPC laboratorijos grindų liejimo ir kosmetinio sienų remonto darbai</t>
  </si>
  <si>
    <t>Posėdžių salės remonto darbai</t>
  </si>
  <si>
    <t>Posėdžių salės auditorinės kėdės (90 vnt.)</t>
  </si>
  <si>
    <t>Baldai su projektavimu Naujamiesčio PASPC vedėjo – šeimos gydytojo – kabinetui (T formos dvivietis rašomasis stalas su stalčiais – 1 vnt., mišri – kontorinė ir rūbų – spinta – 1 vnt., 1 konferencinis stalas, spintelė su įmontuojamuoju šaldytuvu – 1 vnt., vystymo stalas su komoda – 1 vnt., konferencinės kėdės – 4 vnt., paciento kėdės – 2 vnt.)</t>
  </si>
  <si>
    <t>Greitasis streptokoko A grupės nustatymo testas (10000 vnt.)</t>
  </si>
  <si>
    <t>Kombinuotieji greitieji RSV, SARS-CoV-2, Influenza A/B antigenų testai (20000 vnt.)</t>
  </si>
  <si>
    <t>Vaizdo stebėjimo kameros pirmajame – ketvirtajame aukštuose (12 vnt.)</t>
  </si>
  <si>
    <t>Lubinių širmų sistemos dienos stacionaro I A kabinetui (3 vnt.)</t>
  </si>
  <si>
    <t>Pacientų stalai su elektriniu aukščio reguliavimu (3 vnt.)</t>
  </si>
  <si>
    <t>Medicininės elektra reguliuojama paciento kėdės (2 vnt.)</t>
  </si>
  <si>
    <t>Vaikų svarstyklės su ūgio matuokle (3 vnt.)</t>
  </si>
  <si>
    <t>Suaugusiųjų svarstyklės su ūgio matuokle (2 vnt.)</t>
  </si>
  <si>
    <t>Skaitmeniniai elektrokardiografai 12 derivacijų (5 vnt.)</t>
  </si>
  <si>
    <t>Otorinooftalmoskopai (20 vnt.)</t>
  </si>
  <si>
    <t>Elektroniniai sfigmomanometrai (30 vnt.)</t>
  </si>
  <si>
    <t>Elektroniniai pulsoksimetrai (20 vnt.)</t>
  </si>
  <si>
    <t>Infuziniai stovai (2 vnt.)</t>
  </si>
  <si>
    <t>Stetofonendoskopai (10 vnt.)</t>
  </si>
  <si>
    <t>Diagnostiniai šviestuvėliai (10 vnt.)</t>
  </si>
  <si>
    <t>Ausų plovimo prietaisas (2 vnt.)</t>
  </si>
  <si>
    <t>Ausų plovimo prietaiso antgaliai (2000 vnt.)</t>
  </si>
  <si>
    <t>Atlenkiamas vaiko vystymo stalas motinos ir vaiko kambariui (1 vnt.)</t>
  </si>
  <si>
    <t>WISC-III LT su priedais (Weshslerio intelekto skalės vaikams, trečias leidimas) protokolai (200 vnt.)</t>
  </si>
  <si>
    <t>WISC-III LT su priedais (Weshslerio suaugusiųjų  intelekto skalė, trečias leidimas) protokolai (200 vnt.)</t>
  </si>
  <si>
    <t>Elektroninio pasirašymo paslauga</t>
  </si>
  <si>
    <t>Testai narkotinėms medžiagoms nustatyti šlapime (60 vnt.)</t>
  </si>
  <si>
    <t>Vaikų svarstyklės su ūgio matuokle (4 vnt.)</t>
  </si>
  <si>
    <t>Suaugusių svarstyklės su ūgio matuokle (4 vnt.)</t>
  </si>
  <si>
    <t>Profesionalus vandens destiliatorius (2 vnt.)</t>
  </si>
  <si>
    <t>Žirklės chirurginės lenktos 12 cm (12 vnt.)</t>
  </si>
  <si>
    <t>Spaustukai 12,5 cm (30 vnt.), 14,5 cm (30 vnt.)</t>
  </si>
  <si>
    <t>Pirmosios pagalbos žirklės (2 vnt.)</t>
  </si>
  <si>
    <t>Skaitmeninis elektrokardiografas 12 derivacijų (2 vnt.)</t>
  </si>
  <si>
    <t>Pincetas anatominis 14,5 cm (30 vnt.)</t>
  </si>
  <si>
    <t>Kompiuterinio tomografo aparato programinė įranga</t>
  </si>
  <si>
    <t>Magnetinio rezonanso sistema Diagnostikos centre, Pylimo g. 3</t>
  </si>
  <si>
    <t>UPS‘as magnetinio rezonanso tomografui Diagnostikos centre, Pylimo g. 3</t>
  </si>
  <si>
    <t>Skaitmeninis panoraminio rentgenodiagnostikos aparatas Diagnostikos centre, Pylimo g. 3</t>
  </si>
  <si>
    <t>Skaitmeninė kaulų densitometrijos sistema Diagnostikos centre, Pylimo g. 3</t>
  </si>
  <si>
    <t>Ultragarso aparatas Diagnostikos centre, 120 kab., Pylimo g. 3</t>
  </si>
  <si>
    <t>Ultragarso aparatas Diagnostikos centre, 121 kab., Pylimo g. 3</t>
  </si>
  <si>
    <t>Skaitmeninis rentgenodiagnostinis aparatas Naujamiesčio PASPC rentgenodiagnostikos 201 kab., Kalinausko g. 4</t>
  </si>
  <si>
    <t>KT švirkštų rinkinys (240 vnt.)</t>
  </si>
  <si>
    <t>Higieniniai vienkartiniai maišeliai panoraminio rentgeno aparato kandikliui 55x30 mm (3000 vnt.)</t>
  </si>
  <si>
    <t>Medicininė širma AASPC DC120, DC121 kab., Pylimo g. 3</t>
  </si>
  <si>
    <t>Ausų kamšteliai skirti magnetinio rezonanso tyrimui atlikti Diagnostikos centre, Pylimo g. 3 (10000 vnt.)</t>
  </si>
  <si>
    <t xml:space="preserve">6 mėn. </t>
  </si>
  <si>
    <t xml:space="preserve">12 mėn. </t>
  </si>
  <si>
    <t xml:space="preserve">60 d. </t>
  </si>
  <si>
    <t xml:space="preserve">4 mėn. </t>
  </si>
  <si>
    <t xml:space="preserve">5 mėn. </t>
  </si>
  <si>
    <t>Sausis- vasaris</t>
  </si>
  <si>
    <t>Medinės mentelės  burnos apžiūrai (300 000 vnt.)</t>
  </si>
  <si>
    <t>Vienkartiniai užtiesalai (2 000 vnt.).</t>
  </si>
  <si>
    <t>Biopsinės žnyplės kolonoskopijai (500 vnt.) ir endoskopijai.  (2000 vnt.)</t>
  </si>
  <si>
    <t>Gipsiniai tvarsčiai  įvairių dydžių (2000 vnt.)</t>
  </si>
  <si>
    <t>Vienkartiniai  sterilūs tvarsčiai: tinklinis nelimpantis tvarstis (atvirų žaizdų ir nudegimų   gydymui) (50000 vnt.)</t>
  </si>
  <si>
    <t>Vienkartinės diagnostinės lateksinės  pirštinės (3000000 vnt.)</t>
  </si>
  <si>
    <t>Vienkartinės nitrilinės pirštinės (2000000 vnt.)</t>
  </si>
  <si>
    <t>Vienkartiniai skėtikliai (44000 vnt.)</t>
  </si>
  <si>
    <t>Terminis popierius (EKG, spirometrijai), popierius echoskopams. (5 000 vnt.). Sutartis iki 2027-06-12</t>
  </si>
  <si>
    <t>Elektrodai stimuliacijai su laidu, lipnūs elektrodai, elektrodai su laidu) (30000 vnt.).Sutartis iki 2027-06-12</t>
  </si>
  <si>
    <t>Žgutai (1000 vnt.)</t>
  </si>
  <si>
    <t>Timpanometro ausies kamštukai (guminiai) (2000 vnt.)</t>
  </si>
  <si>
    <t>Biopsijos adatos (urologijos kab.) (200 vnt.)</t>
  </si>
  <si>
    <t>I – II ketv.</t>
  </si>
  <si>
    <t>III – IV ketv.</t>
  </si>
  <si>
    <t xml:space="preserve"> III ketv.</t>
  </si>
  <si>
    <t>Chirurginės sterilios pirštinės (15000 vnt.)</t>
  </si>
  <si>
    <t>Alergenai (300 fl.) 5 proc.</t>
  </si>
  <si>
    <t xml:space="preserve">Dezinfekcinės medžiagos, vienkartinės talpos ir laikikliai rankų dezinfekcijai (10000 l) </t>
  </si>
  <si>
    <t>Servetėlės greitam paviršių valymui (600 dėž.) 5</t>
  </si>
  <si>
    <t>Alignininas 1kg, 5kg. (5000 kg)</t>
  </si>
  <si>
    <t>Skalpeliai 11, 15, 21, 22 (400 vnt.)</t>
  </si>
  <si>
    <t>Apklotai kušetei,  trumpikės kolonoskopijai XXL dydžio (3000 + 6000 vnt.)</t>
  </si>
  <si>
    <t>Dezinfekcinės medžiagos paruoštos naudoti: higieninei rankų ir chirurginei rankų dezinfekcijai (2000 l), 21</t>
  </si>
  <si>
    <t>Dezinfekcinės priemonės odontologams kvapų šalinimui (2000 l) 5</t>
  </si>
  <si>
    <t xml:space="preserve">Vienkartiniai sterilūs tvarstukai įvairių dydžių, neaustinės ir marlinės medžiagos tvarstukai ir kitos vienkartinės priemonės (500000+250000 vnt.) </t>
  </si>
  <si>
    <t xml:space="preserve">Vienkartinės priemonės: lipni tvarsliava, marlė, bintai, vata ir kitos vienkartinės priemonės (35000 vnt.) </t>
  </si>
  <si>
    <t xml:space="preserve">Skysčių perpylimo užsukamos sistemos ir adatos įvairių dydžių (10000 vnt.) </t>
  </si>
  <si>
    <t xml:space="preserve">Užsukami švirkštai nr. 1, 2, 5, 10, 20 ml dydžio ir adatos įvairių  dydžių (10000 vnt.) </t>
  </si>
  <si>
    <t xml:space="preserve">Pleistrai intraveninio katerio fiksacijai (20000 vnt.) </t>
  </si>
  <si>
    <t xml:space="preserve">Intraveniniai kateteriai įvairių  išmatavimų G-16-18-20-22 (24000 vnt.) </t>
  </si>
  <si>
    <t xml:space="preserve">Prezervatyvai echoskopijų atlikimui (40 000 vnt.) </t>
  </si>
  <si>
    <t xml:space="preserve">Priemonės diabetinės pėdos kabinetui (šlifavimo kepurėlės, frezos deimantinės, dulkių filtrai ir kitos priemonės) (500 vnt.) </t>
  </si>
  <si>
    <t xml:space="preserve">Vienkartinės apsaugos priemonės  nesterilūs chalatai, kepurės su juosta prakaitui sugerti, kaukės, bachilai, respiratoriai, prijuostės, antrankoviai ir kt.) (500000 vnt.) </t>
  </si>
  <si>
    <t>Dezinfekcinės medžiagos odai (1 000 l) ir rankoms (1 000 l)</t>
  </si>
  <si>
    <t>Šepetėliai onkocitologiniams tyrimams paimti (Cervix  brush šluotelės tipo) (30 000 vnt.), stikliukai matiniu galu (10 000 vnt.)</t>
  </si>
  <si>
    <t xml:space="preserve">Fluorascencinės juostelės, Širmerio tipo juostelės ir pasmakriukai (20 000 vnt.) </t>
  </si>
  <si>
    <t xml:space="preserve"> I ketv.</t>
  </si>
  <si>
    <t xml:space="preserve"> II ketv.</t>
  </si>
  <si>
    <t xml:space="preserve">Bekontaktinis autorefraktometras (vaikams) mobilus (nešiojamas) </t>
  </si>
  <si>
    <t>IT konsultavimo, programavimo paslaugos</t>
  </si>
  <si>
    <t>„Atvykis“ programos priežiūra</t>
  </si>
  <si>
    <t>Vikarina informacinės sistemos palaikymo ir vystymo paslaugos</t>
  </si>
  <si>
    <t>Buhalterinės apskaitos ir valdymo programos Rivilė-Gama versijų naujimas</t>
  </si>
  <si>
    <t>sLIS informacinės sistemos priežiūros ir vystymo darbai</t>
  </si>
  <si>
    <t>Skambučių centro programinės įrangos palaikymas</t>
  </si>
  <si>
    <t>Kasų priežiūros paslaugos</t>
  </si>
  <si>
    <t>Mokėjimo terminalai ir eilių nuoma / priežiūra</t>
  </si>
  <si>
    <t>PASC programinės įrangos priežiūra</t>
  </si>
  <si>
    <t>Dokobit el. parašas</t>
  </si>
  <si>
    <t>UpToDate licencijos</t>
  </si>
  <si>
    <t>Laboratorijos programinė įranga statistikai</t>
  </si>
  <si>
    <t>Branduolių magnetinio rezonanso tomografo techninio aptarnavimo, remonto (remontui reikalingos detalės, eksploatacinės medžiagos) paslaugos</t>
  </si>
  <si>
    <t>Branduolių magnetinio rezonanso tomografo techninės būklės patikros paslaugos</t>
  </si>
  <si>
    <t>Stacionarus kompiuteriai (150 vnt.)</t>
  </si>
  <si>
    <t>Monitoriai (30 vnt.)</t>
  </si>
  <si>
    <t>Nenutrūkstamo maitinimo šaltiniai UPS su baterijom (5 vnt.)</t>
  </si>
  <si>
    <t>Bar kodų spausdintuvų lipdukai-lipnios etiketės (20 vnt.)</t>
  </si>
  <si>
    <t>IP telefonai ir jų dalys (200 vnt.)</t>
  </si>
  <si>
    <t>Lipdukiniai spausdintuvai (10 vnt.)</t>
  </si>
  <si>
    <t>IP kameros ir įrašymo įrenginiai (251 vnt.)</t>
  </si>
  <si>
    <t>Daugiafunkciniai spausdintuvai (40 vnt.)</t>
  </si>
  <si>
    <t>Office 365 licencijos (250 vnt.)</t>
  </si>
  <si>
    <t>VšĮ Centro poliklinikos mobilios aplikacijos  ir vidinio portalo sukūrimas</t>
  </si>
  <si>
    <t>Mobilus internetas (100 vnt.)</t>
  </si>
  <si>
    <t>Sandėlio ir PSK modulio priežiūra</t>
  </si>
  <si>
    <t>Informacijos atvaizdavimo planšetiniai kompiuteriai (50 vnt.)</t>
  </si>
  <si>
    <t>sLIS analizatorių pajungimas (40 vnt.)</t>
  </si>
  <si>
    <t>Medicinos priemonių techninio aptarnavimo, remonto (remontui reikalingos detalės, eksploatacinės medžiagos) paslaugos (400 vnt.)</t>
  </si>
  <si>
    <t>Atbulinės osmozės vandens valymo sistemų techninio aptarnavimo ir remonto paslaugas (20 vnt.)</t>
  </si>
  <si>
    <t>Endoskopų remonto paslaugos (4 vnt.)</t>
  </si>
  <si>
    <t>Medicinos priemonių metrologinės patikros paslaugos (100 vnt.)</t>
  </si>
  <si>
    <t>Rentgeno diagnostikos aparatų kokybės kontrolės ir darbo vietų stebėsenos patikros paslaugos (2 vnt.)</t>
  </si>
  <si>
    <t>Medicininės įrangos draudimo paslaugos (90 vnt.)</t>
  </si>
  <si>
    <t>Tinklapio www.pylimas.lt priežiūra ir vystymas</t>
  </si>
  <si>
    <t>Eilių reguliavimo sprendimo palaikymas, klinikinė laboratorija, Pylimo g. 3</t>
  </si>
  <si>
    <t>Reagentai ir papildomos priemonės biocheminiams tyrimams su įranga panaudai (316000 tyr.)</t>
  </si>
  <si>
    <t>Reagentai ir papildomos priemonės imunologiniams tyrimams su įranga panaudai (34000 tyr.)</t>
  </si>
  <si>
    <t>Reagentai ir papildomos priemonės molekuliniams infekcijų tyrimams su įranga panaudai (25000 tyr.)</t>
  </si>
  <si>
    <t>Reagentai ir papildomos priemonės kraujo krešėjimo tyrimams su įranga panaudai (200000 tyr.)</t>
  </si>
  <si>
    <t>Reagentai ir papildomos priemonės laboratorinės hematologijos tyrimams su įranga panaudai (325000 tyr.)</t>
  </si>
  <si>
    <t>Laboratorinių tyrimų, neatliekamų įstaigoje, paslaugos (imunologiniai, infekcinės serologijos, bendrosios mikrobiologijos tyrimai) (4000 tyr.)</t>
  </si>
  <si>
    <t>Trečiųjų šalių (nepriklausomų gamintojų) vidaus kokybės kontrolės (VKK) medžiagos (100 vnt.)</t>
  </si>
  <si>
    <t>Išorinio kokybės vertinimo (IKV) paslaugos (iki 50 analičių)</t>
  </si>
  <si>
    <t>Išorinio kokybės vertinimo (IKV) paslaugos (iki 100 analičių)</t>
  </si>
  <si>
    <t>Kraujo ir kitų ėminių paėmimo vienkartinės ir daugkartinės priemonės (4000000 vnt.)</t>
  </si>
  <si>
    <t>Vienkartinės laboratorijos darbo priemonės (mėgintuvėliai, mikromėgintuvėliai, pastero pipetės, tvarstukai ir kt.) (1000000 vnt./pak.)</t>
  </si>
  <si>
    <t>Daugkartinės laboratorijos darbo priemonės (plastikiniai stovai, stikliniai indai, dažymo vonelės ir kt.) (300 vnt.)</t>
  </si>
  <si>
    <t>Lipnios etiketės brūkšninio kodo spausdintuvams ir terminis popierius analizatorių spausdintuvams (6000000 vnt.)</t>
  </si>
  <si>
    <t>Laboratorinės matavimo priemonės su metrologine patikra (pipetės-dozatoriai, termometrai, drėgmėmačiai, sekundometrai ir kt.) (10 vnt.)</t>
  </si>
  <si>
    <t>Mikroskopai (2 vnt.)</t>
  </si>
  <si>
    <t>Mobilūs vežimėliai su ratukais reagentams vežti (2 vnt.)</t>
  </si>
  <si>
    <t>Laboratorinis šaldytuvas (1 vnt.)</t>
  </si>
  <si>
    <t>12-60 mėn.</t>
  </si>
  <si>
    <t>60 mėn.</t>
  </si>
  <si>
    <t>24 mėn. + 6 mėn.</t>
  </si>
  <si>
    <t>12 mėn. +  12 mėn.</t>
  </si>
  <si>
    <t>24 mėn. +   12 mėn.</t>
  </si>
  <si>
    <t>Įrankiai, spynos, raktai, vyriai, tvirtinimo detalės, grandinės ir spyruoklės tekstilės dirbiniai</t>
  </si>
  <si>
    <t>Elektriniai oro ventiliatoriai / mobilūs kondicionieriai</t>
  </si>
  <si>
    <t>Roletai, žaliuzės su montavimo darbais</t>
  </si>
  <si>
    <t>Archeologinių tyrimų paslaugos</t>
  </si>
  <si>
    <t>Konstrukcinių tyrimų paslaugos</t>
  </si>
  <si>
    <t>Elektros ūkio trūkumų šalinimo darbai</t>
  </si>
  <si>
    <t>Grindų plovimo mašinos remonto darbai</t>
  </si>
  <si>
    <t xml:space="preserve">Langų (palatų) silikoninių tarpinių keitimas </t>
  </si>
  <si>
    <t>Minkšti baldai</t>
  </si>
  <si>
    <t>Įrankių nuoma</t>
  </si>
  <si>
    <t xml:space="preserve">Nestandartiniai baldai (spintos, spintelės ir kt.) </t>
  </si>
  <si>
    <t>Kėdės kinezioterapijos procedūroms su aukščio reguliavimo funkcija DC 109 kab. (10 vnt.);  GV 25 kab. (6 vnt.)</t>
  </si>
  <si>
    <t>Nestandartiniai baldai FMR (kušetės: LF 227 kab. (9 vnt.); SF 308kab. (7 vnt.);  spintelės (su ratukais prietaisams): LF 227 kab. (15 vnt.); SF 308 ir 309 kab. (15 vnt.)</t>
  </si>
  <si>
    <t>Kadastrinių matavimų tikslinimo paslaugos</t>
  </si>
  <si>
    <t xml:space="preserve">Apsauginių (išorinių) lango žaliuzių montavimas Vytenio ir Gerosios Vilties PASPC, Vytenio g. 59, AASPC, Pylimo g. 3 </t>
  </si>
  <si>
    <t>Baldų valymo paslaugos</t>
  </si>
  <si>
    <t>Dekoratyvinės prekės ir su jomis susijusios paslaugos</t>
  </si>
  <si>
    <t>Antklodės ir pagalvės pacientams (Terapijos ir chirurgijos dienos skyriui) (12 vnt.)</t>
  </si>
  <si>
    <t>Patalpų remonto darbų techninio darbo projekto parengimo paslaugos Vytenio PASPC, Vytenio g. 59; Naujamiesčio PASPC, Kalinausko g. 4; AASPC, Pylimo g. 3</t>
  </si>
  <si>
    <t>Elektros generatorius su montavimo darbais 1 kompl. Naujamiesčio PASPC, Kalinausko g. 4</t>
  </si>
  <si>
    <t>Elektros generatorius su montavimo darbais 1 kompl. Vytenio PASPC, Vytenio g. 59</t>
  </si>
  <si>
    <t>Lifto vėdinimo projektavimo ir  įrengimo darbai  Naujamiesčio  PASPC, Kalinausko g. 4</t>
  </si>
  <si>
    <t>Elektromobilių įkrovimo stotelės įrengimas (1 vnt.)</t>
  </si>
  <si>
    <t>Techninio darbo projekto parengimas ir fasadų remontas Naujamiesčio PASPC, Kalinausko g. 4 (150 m²), AASPC, Pylimo g, 3 (400 m²)</t>
  </si>
  <si>
    <t>Atraminės sienelės ardymo ir remonto darbai, Pylimo g. 3 (50 m, 64 m)</t>
  </si>
  <si>
    <t>Patalpų remontas Naujamiesčio PASPC, Kalinausko g. 4  (1, 2 aukštas) (400 m²)</t>
  </si>
  <si>
    <t>Slankiojančios durys AASPC, Pylimo g. 3</t>
  </si>
  <si>
    <t>Įstaigos prieigų sutvarkymo (tvorelių įrengimo ir centrinio įėjimo pritaikymo neįgaliesiems ir motinoms su vaikais techninio darbo projekto parengimas AASPC, Pylimo g. 3</t>
  </si>
  <si>
    <t>Liftų priežiūros paslaugos (10 vnt.)</t>
  </si>
  <si>
    <t>Patalpų remontas Naujamiesčio PASPC, Kalinausko g. 4 (800 m²)</t>
  </si>
  <si>
    <t>Pastatų draudimo paslaugos (11 pastatų)</t>
  </si>
  <si>
    <t>Motorinių transporto priemonių draudimo paslaugos (11 automobilių)</t>
  </si>
  <si>
    <t>Fasadinių langų valymo, koridorių valymo ir vaškavimo paslaugos (4000 m²)</t>
  </si>
  <si>
    <t xml:space="preserve">Pastatų valymo (Grafitti) paslaugos (100 m²) </t>
  </si>
  <si>
    <t>Apsauginis stiklas (100 m²)</t>
  </si>
  <si>
    <t>Druska (techninė / filtravimo sistemoms, biri) (600/4000 kg)</t>
  </si>
  <si>
    <t>Langai ir jų sumontavimo darbai (25 vnt.)</t>
  </si>
  <si>
    <t>Stiklo paketai ir jų sumontavimo darbai (50 vnt.)</t>
  </si>
  <si>
    <t>Grindų plovimo mašinos (3 vnt.)</t>
  </si>
  <si>
    <t>Durų keitimas Naujamiesčio PASPC, Kalinausko g. 4, AASPC, Pylimo g. 3 (140 vnt.)</t>
  </si>
  <si>
    <t xml:space="preserve">Sausis </t>
  </si>
  <si>
    <t>Lapkritis</t>
  </si>
  <si>
    <t>Gruodis</t>
  </si>
  <si>
    <t>Balandis, spalis</t>
  </si>
  <si>
    <t>10 d.</t>
  </si>
  <si>
    <t>Lazeris kraujagyslinis: IPL-sistema arba Neodimas lazeris veidui</t>
  </si>
  <si>
    <t>Dr. Light Led profesionali lempa (šalmas) šviesos ir fotodinaminei grožio terapijai skirta suvaldyti aknę, atopinę odą ir kitas odos problemas</t>
  </si>
  <si>
    <t>Kremai kosmetologijos kab.</t>
  </si>
  <si>
    <t>Pulsoksimetras</t>
  </si>
  <si>
    <t>Antgalis su 25 neizoliuotomis adatomis (200 vnt.)</t>
  </si>
  <si>
    <t>Azotas 300 kg</t>
  </si>
  <si>
    <t>Inokuliacinės kilpelės (8000 vnt.)</t>
  </si>
  <si>
    <t>Elektroencefolografo programinės įrangos atnaujinimo paslaugos</t>
  </si>
  <si>
    <t>Ultragarsinė diagnostinė sistema endokrinologiniams tyrimams Sen. 319 kab., DC 214 kab. (2 vnt.)</t>
  </si>
  <si>
    <t>Ultragarsinė diagnostinė sistema vaikų kardiologiniams tyrimams DC 420 kab.</t>
  </si>
  <si>
    <t>Ultragarsinė diagnostinė sistema nefrologiniams tyrimams DC 201 kab.</t>
  </si>
  <si>
    <t>Ultragarsinė diagnostinė sistema gastroenterologiniams  tyrimams DC 231 kab.</t>
  </si>
  <si>
    <t xml:space="preserve">Daviklis su programine įranga skirta kraujagyslių ir smulkių dalių tyrimui DC 419 C kab. </t>
  </si>
  <si>
    <t>Elektrokardiografas su programine įranga ir transportavimo vežimėliu DC 420 kab. (vaikų kardiologas)</t>
  </si>
  <si>
    <t>Procedūrinė kėdė su porankiais-DC 216 kab. elektroencefalografiniams tyrimams atlikti</t>
  </si>
  <si>
    <t>Kušetė su hidrauliniu aukščio reguliavimu DC 419 B kab. EKG</t>
  </si>
  <si>
    <t>Medicininė kušetė</t>
  </si>
  <si>
    <t>Elektroninis termometras su metrologine patikra (šaldytuvui) DC 221 kab.</t>
  </si>
  <si>
    <t>9 mėn.</t>
  </si>
  <si>
    <t>5 mėn.</t>
  </si>
  <si>
    <t>Endoskopų plovimo mašinos kontrolės priemonės ir indikatoriai (1 rinkinys)</t>
  </si>
  <si>
    <t>Pachimetras (304, 312 kab.) (2 vnt.)</t>
  </si>
  <si>
    <t>Fluoresceino juostelės (303 kab.) (50 vnt.)</t>
  </si>
  <si>
    <t>Ščioco aparatas akispūdžiui matuoti (303 kab.) (2 vnt.)</t>
  </si>
  <si>
    <t>Insulininių švirkštų su trumpa ir plona integruota adata (BBraun) smulkioms manipuliacijoms vokų srityje, vaistų suleidimui po jungine. (303 kab.) (100 vnt.)</t>
  </si>
  <si>
    <t>Lang stereo testas 7190041 (vaikams) (303, 304, 312 kabinetams), padedantis nustatyti regos sutrikimus remiantis iš atsitiktinai lentelėje išdėliotų taškų, susidedančiais „trimačiais“ vaizdais (3 vnt.)</t>
  </si>
  <si>
    <t>Fibrolaringoskopai (vaikiški) (2 vnt.)</t>
  </si>
  <si>
    <t>Laringoskopai (kietas /45) (2 vnt.)</t>
  </si>
  <si>
    <t>Tiesioginis oftalmoskopas su retinoskopu (304kab.).</t>
  </si>
  <si>
    <t>Daugkartinis pakraunamas laringoskopas (235 kab.)</t>
  </si>
  <si>
    <t>Dirbtinės plaučių ventiliacijos aparatas (235 kab.)</t>
  </si>
  <si>
    <t>Elektrinis (vakuuminis) siurblys (235 kab.)</t>
  </si>
  <si>
    <t>Rinkinys krikotirotomijai atlikti (235 kab.) (1 vnt.)</t>
  </si>
  <si>
    <t>Medicininė širma 2-jų dalių (4 vnt.)</t>
  </si>
  <si>
    <t>Medicininė apžiūros – procedūrų kušetė su lašelinės stovu (2 vnt.)</t>
  </si>
  <si>
    <t>Medicininė apžiūros kušetė (2 dalių) (2 vnt.)</t>
  </si>
  <si>
    <t>Elektroninis žastinis AKS matuoklis (10 vnt.)</t>
  </si>
  <si>
    <t>Frakcionuoto vakuumo garų sterilizatorius/automatinė medicinos prietaisų plovimo ir dezinfekcijos mašina</t>
  </si>
  <si>
    <t xml:space="preserve">Priemonės skirtos sterilizacinės automatinėms  medicinos prietaisų plovimo ir dezinfekcijos mašinoms (600 l) </t>
  </si>
  <si>
    <t>Sterilizacijos proceso kontrolės priemonės (indikatoriai, pakavimo juostos (600000 vnt.)</t>
  </si>
  <si>
    <t>I</t>
  </si>
  <si>
    <t>Odontologijos įrenginys (3 vnt.)</t>
  </si>
  <si>
    <t xml:space="preserve">III ketv. </t>
  </si>
  <si>
    <t>Kineziterapijos ir ergoterapijos priemonės SPMSPK kineziterapeutams ir ergoterapeutams (masažinis kamuoliukas, elastinė juosta, rankų-kojų treniruoklis ir kt.) (70 vnt.)</t>
  </si>
  <si>
    <t>Pincetai (30 vnt.)</t>
  </si>
  <si>
    <t>Peano tipo spaustukai (20 vnt.), Mosquito tipo spaustukai (20 vnt.),   medicininės žirklės (10 vnt.)</t>
  </si>
  <si>
    <t>Darbuotojų apranga (džemperiai) (50 vnt.), arbuotojų apranga (marškinėliai) (80 vnt.)</t>
  </si>
  <si>
    <t>Konteineris adatoms (3000ml / 500ml) (1500 vnt.)</t>
  </si>
  <si>
    <t>Gliukozės matuokliai (10 vnt.)</t>
  </si>
  <si>
    <t>Timpa (žgutas) (100 vnt.)</t>
  </si>
  <si>
    <t>Dėžutė kraujo mėginių transportavimui (25 vnt.)</t>
  </si>
  <si>
    <t>Specialistų krepšiai (10 vnt.)</t>
  </si>
  <si>
    <t>Medikamentai</t>
  </si>
  <si>
    <t>Biuro ir medicininiai baldai</t>
  </si>
  <si>
    <t>Biuro baldai</t>
  </si>
  <si>
    <t>Remonto darbai</t>
  </si>
  <si>
    <t>Žirklės (60 vnt.), moskitai (60 vnt.), chirurginiai pincetai (20 vnt.) , anatominiai pincetai (30 vnt.), kocheriai (40 vnt.), Vonelė instrumentų dezinfekcijai (4 vnt.), metalinių kabučių nuėmimo aparatai (3 vnt., gipso nuėmimo žnyplės (2 vnt.), juosmens apimties matavimo juostelė (30 vnt.), mentelė pridengti akį, nustatant akių regėjimo aštrumą (30 vnt.), Inksto formos nerūdijančio plieno indas (10 vnt.), maži chirurginiai zondeliai (6 vnt.), chirurginis šaukštas mažas (6 vnt.)</t>
  </si>
  <si>
    <t>Dezinfekcinės medžiagos paviršių (1 000 l) ir užterštu paviršių dezinfekcijai (1 000 l) (5+21 proc.)</t>
  </si>
  <si>
    <t>Didžioji medicinos įranga irn priemonės</t>
  </si>
  <si>
    <t xml:space="preserve">Kasetės HIFU aparatui  (6 vnt.), </t>
  </si>
  <si>
    <t>Otoskopas (Riester) (2 vnt.), otoskopo antgaliai (50 vnt.)</t>
  </si>
  <si>
    <t>Pakraunami elementai AA (4 vnt.), pakrovėjai elementams AA (2 vnt.)</t>
  </si>
  <si>
    <t>Vienkartiniai antbačiai HYGOMAT dozatoriui (145 pak.)</t>
  </si>
  <si>
    <t>Anestezijai multifunkcinis  ir med. įrangai vežimėlis, kėdės (5 vnt.)</t>
  </si>
  <si>
    <t>Apžiūrų šviestuvai LED FLEX tipo (5 vnt.)</t>
  </si>
  <si>
    <t>MP1 tipo pedalas ginekologinei kėdei CE-01160-G (1 vnt.)</t>
  </si>
  <si>
    <t>Chirurginės lenktos žirklės B/B tipo 18cm (10 vnt.)</t>
  </si>
  <si>
    <t>Medicininės svarstyklės  (2 vnt.)</t>
  </si>
  <si>
    <t>Švaros ir valymo prekės</t>
  </si>
  <si>
    <t>Kompiuterinės tomografijos kontrastinė medžiaga, 30 ml, 500 ml</t>
  </si>
  <si>
    <t>Rentgeno juostos 26x36 (150 vnt.), 35x43 cm, (100 vnt.), tinkančios lazeriniam Fuji Film DryPix 4000 rentgeno filmų spausdintuvui (40 pak.)</t>
  </si>
  <si>
    <t>Techninė dokumentacija ir rangos darbai</t>
  </si>
  <si>
    <t>Draudimo paslaugos</t>
  </si>
  <si>
    <t>Valymo paslaugos</t>
  </si>
  <si>
    <t>Buities prekės</t>
  </si>
  <si>
    <t>Plastikinių pertvarų montavimo darbai</t>
  </si>
  <si>
    <t>Stelažų montavimo darbai</t>
  </si>
  <si>
    <t>Programinė įranga</t>
  </si>
  <si>
    <t>Audito paslaugos</t>
  </si>
  <si>
    <t xml:space="preserve">                              2026 M. PLANUOJAMŲ ATLIKTI VIEŠŲJŲ PIRKIMŲ PLANAS </t>
  </si>
  <si>
    <t>Vidaus medicininio audito ir starteginės analizės skyriaus vedėjas</t>
  </si>
  <si>
    <t>Privalomosios sveikatos statistikos apskaitos ir kitos formos (1319191 vnt.)</t>
  </si>
  <si>
    <t>Laboratorijų teikiamos paslaugos</t>
  </si>
  <si>
    <r>
      <t>Kitos prekės (valymo priemonės, plastikiniai maišeliai, šiukšlių maišai,</t>
    </r>
    <r>
      <rPr>
        <sz val="10"/>
        <rFont val="Calibri"/>
        <family val="2"/>
        <charset val="186"/>
      </rPr>
      <t xml:space="preserve"> v</t>
    </r>
    <r>
      <rPr>
        <sz val="10"/>
        <rFont val="Times New Roman"/>
        <family val="1"/>
        <charset val="186"/>
      </rPr>
      <t>ienkartinės stiklinės)</t>
    </r>
  </si>
  <si>
    <r>
      <t xml:space="preserve">Reagentai ir papildomos priemonės tyrimams asmens sveikatos priežiūros vietoje (angl. </t>
    </r>
    <r>
      <rPr>
        <i/>
        <sz val="10"/>
        <rFont val="Times New Roman"/>
        <family val="1"/>
        <charset val="186"/>
      </rPr>
      <t>POCT</t>
    </r>
    <r>
      <rPr>
        <sz val="10"/>
        <rFont val="Times New Roman"/>
        <family val="1"/>
        <charset val="186"/>
      </rPr>
      <t>) (gliukozės, cholesterolio ir kt.) su įranga panaudai (3000 tyr.)</t>
    </r>
  </si>
  <si>
    <t>Darbuotojų saugos ir sveikatos skyriaus vedėjas</t>
  </si>
  <si>
    <t>Gesintuvai (8 vnt.)</t>
  </si>
  <si>
    <t>Kėdė gydytojui odontologui (6 vnt.)</t>
  </si>
  <si>
    <t>Naujamiesčio PASPC pirmojo – ketvirtojo aukštų durų ir automatinės praėjimo kontrolės sistemos įrengimas (51 durys su elektroninėmis spynomis)</t>
  </si>
  <si>
    <t>Žirklės chirurginės bukos/aštrios 14,5 cm (10 vnt.), 16 cm (10 vnt.)</t>
  </si>
  <si>
    <t>Žirklės chirurginės lenktos 12 cm (10 vnt.)</t>
  </si>
  <si>
    <t>Spaustukai 12,5 cm (10 vnt.), 14,5 cm (10 vnt.)</t>
  </si>
  <si>
    <t>Pincetas anatominis 14,5 cm (10 vnt.)</t>
  </si>
  <si>
    <t>Pirmosios pagalbos žirklės (1 vnt.)</t>
  </si>
  <si>
    <t>Fotografijos paslaugos</t>
  </si>
  <si>
    <t>Mechaninis kraujospūdžio matuoklis su integruotu stetostoskopu (5 vnt.)</t>
  </si>
  <si>
    <t xml:space="preserve">Masažo kabinetai: masažo įranga / priemonės </t>
  </si>
  <si>
    <t xml:space="preserve">Ergoterapijos kabinetai:  ergoterapijos įranga / priemonės </t>
  </si>
  <si>
    <t xml:space="preserve">VRSARP tarnyba: logoterapijos, psichoterapijos, ergoterapijos, kineziterapijos priemonės, įranga </t>
  </si>
  <si>
    <t xml:space="preserve">Diagnostikos reagentai ir kitos laboratorinės priemonės </t>
  </si>
  <si>
    <t xml:space="preserve">Dezinfekcinės medžiagos kolonoskopijų, endoskopijų kab. (20 000 l) sutartis yra iki 2027-08-07 </t>
  </si>
  <si>
    <t xml:space="preserve">Skystas muilas medicinos personalui, rankų losjonas (5000 l) </t>
  </si>
  <si>
    <t>Kraujo spaudimo matavimo aparatai mechaniniai ir eletroniniai su fonedoskopais (150 vnt.)</t>
  </si>
  <si>
    <t xml:space="preserve">Vienkartiniai mašeliai holterio aparatams (6 000 vnt.) </t>
  </si>
  <si>
    <t xml:space="preserve">Įstaigos tinklo modernizavimas </t>
  </si>
  <si>
    <t>Grindų atnaujinimo darbai</t>
  </si>
  <si>
    <t xml:space="preserve">Fasadinių langų valymo, koridorių valymo ir vaškavimo paslaugos </t>
  </si>
  <si>
    <t>Veidrodžiai</t>
  </si>
  <si>
    <t xml:space="preserve">Grindų plovimo mašina,  3 vnt. (Pylimo g. 3, Kalinausko g. 4, Vytenio g. 59) </t>
  </si>
  <si>
    <t>Dokumentų naikinimo aparatas (Dienos stacionarui)</t>
  </si>
  <si>
    <t>Televizoriai gyd. grafikams atvaizduoti (10 vnt.)</t>
  </si>
  <si>
    <t>Darbo vietos tinkamumo įvertinimas, profesinės rizikos vertinimas pagal reikalavimus keliamus darbdaviui dėl saugios darbo vietos</t>
  </si>
  <si>
    <t>Krioterapijos priemonės</t>
  </si>
  <si>
    <t>Projektas „Aktyvaus gydymo bendruomenėje paslaugų modelio diegimas VšĮ Centro poliklinikoje“, projekto sutarties Nr. 09-041-P-0012</t>
  </si>
  <si>
    <t>Viešųjų pirkimų ir projektų koordinavimo skyriaus vedėjas</t>
  </si>
  <si>
    <t>Elektromobiliai be stotelių (2 vnt.)</t>
  </si>
  <si>
    <t>Sieninė daiktų, dokumentų, priemonių spinta (didesnė) – 2 vnt.; stalai (mobilūs) – 4 vnt.; kėdės prie mobilių stalų – 10 vnt.; kabykla rūbams – 1 vnt.; kompiuterinis stalas – 12 vnt.; kompiuterinė kėdė – 12 vnt.; minkštasuolis – 7 vnt.; sieninė daiktų, dokumentų, priemonių spinta – 4 vnt.; valgomojo stalas – 1 vnt.; valgomojo kėdė prie stalo – 6 vnt.; kėdės (pacientams) – 6 vnt.; stalas - 1 vnt.</t>
  </si>
  <si>
    <t>Virtuvės komplektas (kampas) – 1 vnt.; kaitlentė (dviejų skyrių) – 1 vnt.; orkaitė – 1 vnt.; garatraukis – 1 vnt.; šaldytuvas – 1 vnt.; indaplovė – 1 vnt.; mikrobangų krosnelė – 1 vnt.; virdulys – 1 vnt.; skalbimo mašina – 1 vnt.; skalbinių džiovyklė - 1 vnt.</t>
  </si>
  <si>
    <t>Stacionarūs kompiuteriai – 10 vnt.; projektorius – 1 vnt.; išmanioji lenta – 1 vnt.; spausdintuvas – 1 vnt.; nešiojami kompiuteriai - 2 vnt.</t>
  </si>
  <si>
    <t>Oro kondicionavimo sistemų montavimo darbai (Kalinausko g. 4, Gedimino pr. 27)</t>
  </si>
  <si>
    <t>Automatinių slankiojančių durų priežiūros paslaugos</t>
  </si>
  <si>
    <t>Langų remonto darbai Vytenio PASPC, Vytenio g. 59; Naujamiesčio PASPC, Kalinausko g. 4; AASPC, Pylimo g. 3
Lukiškių PASPC
Gedimino pr. 27</t>
  </si>
  <si>
    <t xml:space="preserve">Elektroencefalografas su programine įranga </t>
  </si>
  <si>
    <t>Kraujospūdžio matuoklis automatinis, žastinis su adapteriu (5 vnt.)</t>
  </si>
  <si>
    <t>Chirurginė įranga komplektais ( žirklės, pincetai, adatkočiai, pincetai, pianai), skalpeliai</t>
  </si>
  <si>
    <t>Ambu maišas su numetimo vožtuvu 1,5 l (233, 235 ir 237 kab.) (3 vnt.)</t>
  </si>
  <si>
    <t>Chirurginiai siūlai odai ir paodžiui (6 300 vnt.)</t>
  </si>
  <si>
    <t xml:space="preserve">Medikamentai (antibiotikai, nuskausminamieji, tepalai, tirpalai, Permetrino tepalas (50 vnt.) </t>
  </si>
  <si>
    <t>Prailginimo linija KT švirkštui (2400 vnt.)</t>
  </si>
  <si>
    <t>Microsoft Windows Server licencijos (2 vnt), Microsoft Power BI licencijos, Microsoft Visio licencijos</t>
  </si>
  <si>
    <t>El. spaudo įsigijimas (techninė ir programinė įranga)</t>
  </si>
  <si>
    <t>Iš viso:</t>
  </si>
  <si>
    <t>Pagaminti medikamentai (16 000 tabl.,  200 000 ampl. 50 000 fl., 15 000 dėž./ tub.); Gaminami medikamentai 1000 l). Sutartis iki 2027-09-29</t>
  </si>
  <si>
    <t>USB laikmena/CD laikmena (3000 vnt.)</t>
  </si>
  <si>
    <t>Oro kondicionavimo prietaisai ir jų montavimo darbai (110 vnt.)</t>
  </si>
  <si>
    <t>Medicininis staliukas</t>
  </si>
  <si>
    <t>Smulki chirurginė įranga (vaikų chirurgams žiedo nukirpėjas, zondukai (bambos fistulių diagnostikai), skalpeliai 21,23, moskitai pincetai mažesni, smulkesnių galiukų (vaikams)</t>
  </si>
  <si>
    <t>Kušetė su pakeliamu galvūgaliu oftalmologijos kabinetui (1 vnt.)</t>
  </si>
  <si>
    <t>Daugiafunkcinių spausdintuvų priežiūra</t>
  </si>
  <si>
    <t>Liftų techninės priežiūros paslaugos (10 vnt.)</t>
  </si>
  <si>
    <t>Geriamasis vanduo</t>
  </si>
  <si>
    <t>Baldai (stalai, spintos)</t>
  </si>
  <si>
    <t>Skelbiama apklausa</t>
  </si>
  <si>
    <t>Skelbiama apklausa / neskelbiama apklausa</t>
  </si>
  <si>
    <t>Centralizuotas pirkimas / pirkimo organizatorius</t>
  </si>
  <si>
    <t>Pirkimo organizatorius</t>
  </si>
  <si>
    <t>Supaprastintas atviras konkursas</t>
  </si>
  <si>
    <t xml:space="preserve">Centralizuotas pirkimas </t>
  </si>
  <si>
    <t>Centralizuotas pirkimas / CPO.LT katalogas</t>
  </si>
  <si>
    <t xml:space="preserve">Skelbiama apklausa </t>
  </si>
  <si>
    <t>Centralizuotas pirkimas</t>
  </si>
  <si>
    <t xml:space="preserve">Skelbiama apklausa / neskelbiama apklausa </t>
  </si>
  <si>
    <t xml:space="preserve">Supaprastintas atviras konkursas  </t>
  </si>
  <si>
    <t>CPO.LT katalogas</t>
  </si>
  <si>
    <t xml:space="preserve">Mažoji medicinos įranga ir priemonės                 </t>
  </si>
  <si>
    <t>Centralisuotas pirkimas / pirkimo organizatorius</t>
  </si>
  <si>
    <r>
      <t>Lang testas 437800 (vaikams) (303, 304, 312 kabinetams).</t>
    </r>
    <r>
      <rPr>
        <sz val="10"/>
        <rFont val="Calibri"/>
        <family val="2"/>
        <charset val="186"/>
        <scheme val="minor"/>
      </rPr>
      <t xml:space="preserve"> </t>
    </r>
    <r>
      <rPr>
        <sz val="10"/>
        <rFont val="Times New Roman"/>
        <family val="1"/>
        <charset val="186"/>
      </rPr>
      <t>Kiekviena kubo siena turi skirtingą paveikslėlį, taip padedanti išlaikyti jaunųjų pacientų dėmesį (3 vnt.)</t>
    </r>
  </si>
  <si>
    <t>Kalbos korekcijos  kabinetai: logoterapijos priemonės</t>
  </si>
  <si>
    <t xml:space="preserve">FMR  kabinetai: fizinės medicinos reabilitacijos  prietaisai  </t>
  </si>
  <si>
    <t>Dviejų talpų valytojos vežimėlis (20 vnt.)</t>
  </si>
  <si>
    <r>
      <t>Techninio darbo projekto stogo rekonstrukcijos ir palėpės įrengimo parengimas, AASPC, Pylimo g. 3 (700 m</t>
    </r>
    <r>
      <rPr>
        <sz val="10"/>
        <rFont val="Calibri"/>
        <family val="2"/>
        <charset val="186"/>
      </rPr>
      <t>²</t>
    </r>
    <r>
      <rPr>
        <sz val="10"/>
        <rFont val="Times New Roman"/>
        <family val="1"/>
        <charset val="186"/>
      </rPr>
      <t>)</t>
    </r>
  </si>
  <si>
    <r>
      <t>Remonto darbai (grindų, durų, langų keitimas, sienų dažymas), Klinikinė laboratorija, Pylimo g. 3 (60 m</t>
    </r>
    <r>
      <rPr>
        <sz val="10"/>
        <rFont val="Calibri"/>
        <family val="2"/>
        <charset val="186"/>
      </rPr>
      <t>²</t>
    </r>
    <r>
      <rPr>
        <sz val="10"/>
        <rFont val="Times New Roman"/>
        <family val="1"/>
        <charset val="186"/>
      </rPr>
      <t>), grindų keitimas Kalinausko g. 4 (40 m</t>
    </r>
    <r>
      <rPr>
        <sz val="10"/>
        <rFont val="Calibri"/>
        <family val="2"/>
        <charset val="186"/>
      </rPr>
      <t>²</t>
    </r>
    <r>
      <rPr>
        <sz val="10"/>
        <rFont val="Times New Roman"/>
        <family val="1"/>
        <charset val="186"/>
      </rPr>
      <t>)</t>
    </r>
  </si>
  <si>
    <r>
      <t>Nepavojingų stambiagabaričių  atliekų surinkimo, išvežimo ir utilizavimo paslaugos (500 m</t>
    </r>
    <r>
      <rPr>
        <sz val="10"/>
        <rFont val="Calibri"/>
        <family val="2"/>
        <charset val="186"/>
      </rPr>
      <t>³</t>
    </r>
    <r>
      <rPr>
        <sz val="10"/>
        <rFont val="Times New Roman"/>
        <family val="1"/>
        <charset val="186"/>
      </rPr>
      <t>)</t>
    </r>
  </si>
  <si>
    <r>
      <t>Rūsio patalpų remonto darbai (Pylimo g. 3) (600 m</t>
    </r>
    <r>
      <rPr>
        <sz val="10"/>
        <rFont val="Calibri"/>
        <family val="2"/>
        <charset val="186"/>
      </rPr>
      <t>²</t>
    </r>
    <r>
      <rPr>
        <sz val="10"/>
        <rFont val="Times New Roman"/>
        <family val="1"/>
        <charset val="186"/>
      </rPr>
      <t>)</t>
    </r>
  </si>
  <si>
    <t>Skelbiama apkalusa</t>
  </si>
  <si>
    <t xml:space="preserve">Skelbiama apkalusa / neskelbiama apklausa </t>
  </si>
  <si>
    <t xml:space="preserve">Atviras konkursas / supaprastintas atviras konkursas / skelbiama apklausa / neskelbiama apklausa </t>
  </si>
  <si>
    <t>Centralizuotas pirkimas / CPO.LT katalogas / pirkimo organizatorius</t>
  </si>
  <si>
    <t>Centraliuotas pirkimas</t>
  </si>
  <si>
    <t>Remonto darbų pirkimas (Kalinausko g. 4, Vilnius 4-o aukšto lubų, sienų, grindų remono darbai)</t>
  </si>
  <si>
    <t xml:space="preserve">Stelažų montavimo paslaugos </t>
  </si>
  <si>
    <t xml:space="preserve">Daviklis su programine įranga skirtaširdies,  kraujagyslių ir pilvo tyrimui DC                   </t>
  </si>
  <si>
    <t>Vytenio ir Gerosios Vilties pirminės asmens sveikatos priežiūros centro vadovas / Vaistų ir medicinos priemonių tarnybos vadovas/ ir /ar kitas direktoriaus įsakymu paskirtas pirkimo iniciatorius</t>
  </si>
  <si>
    <t>I–IV ketv.</t>
  </si>
  <si>
    <t>I‒IV ketv.</t>
  </si>
  <si>
    <t>II‒III ketv.</t>
  </si>
  <si>
    <t>I‒II ketv.</t>
  </si>
  <si>
    <t>III‒IV ketv.</t>
  </si>
  <si>
    <t>I‒III ketv.</t>
  </si>
  <si>
    <t>I–II ketv.</t>
  </si>
  <si>
    <t>I–III ketv.</t>
  </si>
  <si>
    <t>Taip / ne</t>
  </si>
  <si>
    <t>Taip / Ne</t>
  </si>
  <si>
    <t>SENAMIESČIO PASPC</t>
  </si>
  <si>
    <t>LUKIŠKIŲ  PASPC</t>
  </si>
  <si>
    <t>INFORMACINIŲ SISTEMŲ IR TECHNOLOGIJŲ SKYRIUS</t>
  </si>
  <si>
    <t>BENDRŲJŲ REIKALŲ SKYRIUS</t>
  </si>
  <si>
    <t>DOKUMENTŲ VALDYMO SKYRIUS</t>
  </si>
  <si>
    <t>FINANSŲ IR APSKAITOS SKYRIUS</t>
  </si>
  <si>
    <t>DARBO MEDICINOS KLINIKA</t>
  </si>
  <si>
    <t>PSICHIATRIJOS DIENOS STACIONARAS IR PSICHOTERAPIJOS SKYRIUS</t>
  </si>
  <si>
    <t>PSICHIKOS SVEIKATOS KLINIKA</t>
  </si>
  <si>
    <t>Kovas‒ gegužė</t>
  </si>
  <si>
    <t>Sausis‒ vasaris</t>
  </si>
  <si>
    <t>Kovas‒ rugpjūtis</t>
  </si>
  <si>
    <t>Balandis‒ gegužė</t>
  </si>
  <si>
    <t>Balandis‒ lapkritis</t>
  </si>
  <si>
    <t>DARBUOTOJŲ SAUGOS IR SVEIKATOS SKYRIUS</t>
  </si>
  <si>
    <t>VIEŠŲJŲ PIRKIMŲ IR PROJEKTŲ KOORDINAVIMO SKYRIUS</t>
  </si>
  <si>
    <t>Balandis– rugpjūtis</t>
  </si>
  <si>
    <t>Kovas– gegužė</t>
  </si>
  <si>
    <t xml:space="preserve">Sausis‒ vasaris </t>
  </si>
  <si>
    <t>Balandis– birželis</t>
  </si>
  <si>
    <t>Sausis‒ gruodis</t>
  </si>
  <si>
    <t>VIDAUS MEDICININIO AUDITO IR STRATEGINĖS ANALIZĖS SKYRIUS</t>
  </si>
  <si>
    <t>SLAUGOS, PALIATYVIOSIOS MEDICINOS IR SOCIALINIŲ PASLAUGŲ KLINIKA</t>
  </si>
  <si>
    <t>12‒60 mėn.</t>
  </si>
  <si>
    <t>36‒60 mėn.</t>
  </si>
  <si>
    <t>12‒36 mėn.</t>
  </si>
  <si>
    <t>KLINIKINĖ LABORATORIJA</t>
  </si>
  <si>
    <t>ODONTOLOGIJOS KLINIKA</t>
  </si>
  <si>
    <t>I‒IV ketv. pagal poreikį</t>
  </si>
  <si>
    <t>RADIOLOGIJOS IR FUNKCINĖS DIAGNOSTIKOS SKYRIUS</t>
  </si>
  <si>
    <t>FIZINĖS MEDICINOS, REABILITACIJOS IR VAIKŲ RAIDOS SKYRIUS</t>
  </si>
  <si>
    <t>SANITARINIS PUNKTAS</t>
  </si>
  <si>
    <t>DOTS KABINETAS</t>
  </si>
  <si>
    <t>TERAPIJOS IR CHIRURGIJOS DIENOS SKYRIUS</t>
  </si>
  <si>
    <t>CHIRURGIJOS KONSULTACIJŲ SKYRIUS</t>
  </si>
  <si>
    <t>TERAPIJOS KONSULTACIJŲ SKYRIUS</t>
  </si>
  <si>
    <t>III–IV ketv.</t>
  </si>
  <si>
    <t>II–III ketv.</t>
  </si>
  <si>
    <t>Vaistų ir medicinos priemonių tarnybos vadovas ir / ar kitas direktoriaus įsakymu paskirtas pirkimo iniciatorius</t>
  </si>
  <si>
    <t>VAISTŲ IR MEDICINOS PRIEMONIŲ TARNYBA</t>
  </si>
  <si>
    <t>Naujamiesčio pirminės asmens sveikatos priežiūros centro vadovas / Vaistų ir medicinos priemonių tarnybos vadovas / ir /ar kitas direktoriaus įsakymu paskirtas pirkimo iniciatorius</t>
  </si>
  <si>
    <t>NAUJAMIESČIO  PASPC</t>
  </si>
  <si>
    <t>Lukiškių pirminės asmens sveikatos priežiūros centro vadovas / Vaistų ir medicinos priemonių tarnybos vadovas / ir /ar kitas direktoriaus įsakymu paskirtas pirkimo iniciatorius</t>
  </si>
  <si>
    <t>Senamiesčio pirminės asmens sveikatos priežiūros centro vadovas / Vaistų ir medicinos priemonių tarnybos vadovas / ir /ar kitas direktoriaus įsakymu paskirtas pirkimo iniciatorius</t>
  </si>
  <si>
    <t>VYTENIO IR GEROSIOS VILTIES PASPC</t>
  </si>
  <si>
    <t>INFEKCIJŲ KONTROLĖS TARNYBA</t>
  </si>
  <si>
    <t>PERSONALO VALDYMO SKYRIUS</t>
  </si>
  <si>
    <t>MOTERŲ KLINIKA</t>
  </si>
  <si>
    <t>Vyriausiasis slaugos administratorius ir / ar kitas direktoriaus įsakymu paskirtas pirkimo iniciatorius</t>
  </si>
  <si>
    <t>Lukiškių pirminės asmens sveikatos priežiūros centro vadovas / Vaistų ir medicinos priemonių tarnybos vadovas/ ir / ar kitas direktoriaus įsakymu paskirtas pirkimo iniciatorius</t>
  </si>
  <si>
    <t>Mechaninis kraujo spaudimo matavimo aparatas su standartinės apimties (25‒34 cm) ir didelės apimties (34‒46 cm) manžete (10 vnt., iš jų 4 vnt. su vaikiška manžete)</t>
  </si>
  <si>
    <t>Elektroninis  kraujo spaudimo matavimo aparatas su didelės apimties (34‒46 cm) manžete,  pakraunamas iš tinklo (5 vnt.)</t>
  </si>
  <si>
    <t>Žirklės chirurginės bukos / aštrios 14,5 cm (20 vnt.), 16 cm (20 vnt.)</t>
  </si>
  <si>
    <t>Lukiškių pirminės asmens sveikatos priežiūros centro vadovas / Vaistų ir medicinos priemonių tarnybos vadovas / ir / ar kitas direktoriaus įsakymu paskirtas pirkimo iniciatorius</t>
  </si>
  <si>
    <t>Vytenio ir Gerosios Vilties pirminės asmens sveikatos priežiūros centro vadovas / Vaistų ir medicinos priemonių tarnybos vadovas / ir /ar kitas direktoriaus įsakymu paskirtas pirkimo iniciatorius</t>
  </si>
  <si>
    <t>Terapijos konsultacijų skyriaus vedėjas / Vaistų ir medicinos priemonių tarnybos vadovas / ir /ar kitas direktoriaus įsakymu paskirtas pirkimo iniciatorius</t>
  </si>
  <si>
    <t>Kondicionavimo sistema DC – 3 vnt.  VF ‒ 11 vnt.</t>
  </si>
  <si>
    <t>Antgaliai su 25 izoliuotomis adatomis ‒ su raudona strėlyte (50 vnt.)</t>
  </si>
  <si>
    <t>31524110-9 Operacinių lempos</t>
  </si>
  <si>
    <t xml:space="preserve">31711140-6 Elektrodai   </t>
  </si>
  <si>
    <t>33190000-8 Įvairūs medicinos prietaisai ir produktai</t>
  </si>
  <si>
    <t>33190000-8  Įvairūs medicinos prietaisai ir produktai</t>
  </si>
  <si>
    <t>33192200-4 Medicininiai stalai</t>
  </si>
  <si>
    <t>33651600-4 Vakcinos</t>
  </si>
  <si>
    <t>38311000-8 Elektroninės svarstyklės ir priedai</t>
  </si>
  <si>
    <t>33141410-7 Vielos žirklės ir mažapjūviai skelpeliai</t>
  </si>
  <si>
    <t>42912330-4 Vandens gryninimo aparatai</t>
  </si>
  <si>
    <t>33123200-0 Elektrokardiografijos prietaisai</t>
  </si>
  <si>
    <t>33600000-6 Farmacijos produktai</t>
  </si>
  <si>
    <t>33122000-1 Oftalmologijos įranga</t>
  </si>
  <si>
    <t>33192100-3 Medicininės paskirties lovos</t>
  </si>
  <si>
    <t>33192300-5 Medicininiai baldai (išskyrus lovas ir stalus)</t>
  </si>
  <si>
    <t>33123100-9 Kraujospūdžio matavimo prietaisai</t>
  </si>
  <si>
    <t>39113000-7 Įvairūs sėdimieji baldai ir kėdės</t>
  </si>
  <si>
    <t>45453100-8 Atnaujinimo darbai</t>
  </si>
  <si>
    <t>33124131-2 Reagentų juostelės</t>
  </si>
  <si>
    <t>33192000-2 Medicininiai baldai</t>
  </si>
  <si>
    <t>33123000-8 Širdies ir kraujagyslių sistemos tyrimo ir stebėjimo prietaisai</t>
  </si>
  <si>
    <t>33141000-0 Vienkartinės medicininės necheminės medžiagos ir hematologinės medžiagos</t>
  </si>
  <si>
    <t>33141112-8 Pleistrai</t>
  </si>
  <si>
    <t>33712000-4 Prezervatyvai</t>
  </si>
  <si>
    <t>33136000-2 Rotaciniai ir šlifavimo instrumentai</t>
  </si>
  <si>
    <t>33631600-8 Antiseptikai ir dezinfekuojančiosios medžiagos</t>
  </si>
  <si>
    <t>33711900-6 Muilas</t>
  </si>
  <si>
    <t>18424300-0 Vienkartinės pirštinės</t>
  </si>
  <si>
    <t xml:space="preserve"> 33141420-0 Chirurginės pirštinės</t>
  </si>
  <si>
    <t>33112200-0 Ultragarso įranga</t>
  </si>
  <si>
    <t>22993000-7 Šilumai jautrus, šviesai jautrus arba termografinis popierius</t>
  </si>
  <si>
    <t>33772000-2 Vienkartiniai popieriaus gaminiai</t>
  </si>
  <si>
    <t>33141411-4 Skalpeliai ir peiliukai</t>
  </si>
  <si>
    <t>38412000-6 Termometrai</t>
  </si>
  <si>
    <t>18938000-3 Vienkartiniai maišeliai</t>
  </si>
  <si>
    <t>24320000-3 Baziniai organiniai chemikalai</t>
  </si>
  <si>
    <t>33191100-6 Sterilizatorius</t>
  </si>
  <si>
    <t xml:space="preserve"> 33631600-8 Antiseptikai ir dezinfekuojančiosios medžiagos                          </t>
  </si>
  <si>
    <t>42664100-9 Plastmasės lydymo įrenginiai</t>
  </si>
  <si>
    <t>39224000-8 Šluotos, šepečiai ir kiti įvairių rūšių gaminiai</t>
  </si>
  <si>
    <t>Viešosios įstaigos Centro poliklinikos direktoriaus</t>
  </si>
  <si>
    <t>2025-12-30 įsakymu Nr. V-211</t>
  </si>
  <si>
    <t>Naujamiesčio pirminės asmens sveikatos priežiūros centro vadovas / Vaistų ir medicinos priemonių tarnybos vadovas / ir / ar kitas direktoriaus įsakymu paskirtas pirkimo iniciatorius</t>
  </si>
  <si>
    <t>Naujamiesčio pirminės asmens sveikatos priežiūros centro vadovas/Vaistų ir medicinos priemonių tarnybos vadovas/ ir / ar kitas direktoriaus įsakymu paskirtas pirkimo iniciatorius</t>
  </si>
  <si>
    <t>Terapijos konsultacijų skyriaus vedėjas / Vaistų ir medicinos priemonių tarnybos vadovas / ir / ar kitas direktoriaus įsakymu paskirtas pirkimo iniciatorius</t>
  </si>
  <si>
    <t>Termometrai bekontakčiai / skaitmeniniai infraraudonųjų spindulių (80 vnt.)</t>
  </si>
  <si>
    <t>Sterilizacinės įranga (užlydymo-pakavimo įranga)</t>
  </si>
  <si>
    <t>Dezinfekcijos pagalbinės priemonės (dez. vonelės, šepetėliai ir pan.) (20 vnt.)</t>
  </si>
  <si>
    <t>33121100-5 Elektroencefalografai</t>
  </si>
  <si>
    <t xml:space="preserve">33123200-0 Elektrokardiografijos prietaisai  </t>
  </si>
  <si>
    <t>39111000-3 Sėdimieji baldai</t>
  </si>
  <si>
    <t xml:space="preserve">      33123100-9 Kraujospūdžio matavimo prietaisai</t>
  </si>
  <si>
    <t>33169100-3 Chirurginis lazeris</t>
  </si>
  <si>
    <t>24111700-2 Azotas</t>
  </si>
  <si>
    <t>48180000-3 Medicinos programinės įrangos paketai</t>
  </si>
  <si>
    <t>Chirurgijos konsultacijų skyriaus vedėjas / Vaistų ir medicinos priemonių tarnybos vadovas / ir / ar kitas direktoriaus įsakymu paskirtas pirkimo iniciatorius</t>
  </si>
  <si>
    <t>22458000-5 Pagal užsakymą pagaminti spaudiniai</t>
  </si>
  <si>
    <t>Medicinės spintos su durimis (be stiklų) (205A – 2 vnt.; 205B – 2 vnt.; 312 kab. – 1 vnt.; 303 kab. – 1 vnt.; 325 kab. – 1 vnt.)</t>
  </si>
  <si>
    <t>33141410-7 Vielos žirklės ir mažapjūviai skalpeliai</t>
  </si>
  <si>
    <t>42122000-0 Siurbliai</t>
  </si>
  <si>
    <t>33172100-7 Anestezijos prietaisai</t>
  </si>
  <si>
    <t>24111900-4 Deguonis</t>
  </si>
  <si>
    <t>33141121-4 Chirurginiai siuvimo reikmenys</t>
  </si>
  <si>
    <t>33168000-5 Endoskopijos ir endochirurgijos prietaisai</t>
  </si>
  <si>
    <t>33151000-3 Radioterapijos prietaisai ir medžiagos</t>
  </si>
  <si>
    <t>33191000-5 Sterilizacijos, dezinfekcijos ir higienos prietaisai</t>
  </si>
  <si>
    <t xml:space="preserve">33141000-0 Vienkartinės medicininės necheminės medžiagos ir hematologinės medžiagos  </t>
  </si>
  <si>
    <t>33695000-8 Visi kiti negydomieji produktai</t>
  </si>
  <si>
    <t>Terapijos ir chirurgijos skyriaus vedėjas / Vaistų ir medicinos priemonių tarnybos vadovas / ir / ar kitas direktoriaus įsakymu paskirtas pirkimo iniciatorius</t>
  </si>
  <si>
    <t>39533000-7 Kilimėliai</t>
  </si>
  <si>
    <t>33169000-2 Chirurginiai instrumentai</t>
  </si>
  <si>
    <t>33162200-5 Operacinės instrumentai</t>
  </si>
  <si>
    <t>42514300-5 Filtravimo aparatai</t>
  </si>
  <si>
    <t>33141510-8 Kraujo preparatai</t>
  </si>
  <si>
    <t>Specialistas medicininėms technologijoms</t>
  </si>
  <si>
    <t>34144900-7 Elektromobiliai</t>
  </si>
  <si>
    <t>35111000-5 Gaisrų gesinimo įrenginiai</t>
  </si>
  <si>
    <t>90711100-5 Rizikos arba pavojaus vertinimas (ne statyboms)</t>
  </si>
  <si>
    <t>79212300-6 Įstatymais nustatyto audito paslaugos</t>
  </si>
  <si>
    <t>66515200-5 Turto draudimo paslaugos</t>
  </si>
  <si>
    <t>50420000-5 Medicinos ir chirurginės įrangos remonto ir priežiūros paslaugos</t>
  </si>
  <si>
    <t>Medicininės radiologijos klinikinio audito paslaugos radiologijos ir funkcinės diagnostikos skyriuje (Vytenio ir Gerosios Vilties PASPC, Vytenio g. 59; Naujamiesčio PASPC, K. Kalinausko g.4; Diagnostikos centras, Pylimo g. 3)</t>
  </si>
  <si>
    <t>32324000-0 Televizoriai</t>
  </si>
  <si>
    <t>72260000-5 Su programine įranga susijusios paslaugos</t>
  </si>
  <si>
    <t>30213200-7 Planšetiniai kompiuteriai</t>
  </si>
  <si>
    <t>72212219-7 Įvairios tinklo kūrimo programinės įrangos kūrimo paslaugos</t>
  </si>
  <si>
    <t>48218000-9 Licencijų valdymo programinės įrangos paketai</t>
  </si>
  <si>
    <t>79132100-9 Elektroninio parašo sertifikavimo paslaugos</t>
  </si>
  <si>
    <t>72267000-4 Programinės įrangos priežiūros ir tvarkymo paslaugos</t>
  </si>
  <si>
    <t>64200000-8 Telekomunikacijų paslaugos</t>
  </si>
  <si>
    <t>72411000-4 Interneto paslaugų teikėjai (ISP)</t>
  </si>
  <si>
    <t>79419000-4 Vertinimo konsultacinės paslaugos</t>
  </si>
  <si>
    <t>50312000-5 Kompiuterių įrangos priežiūra ir remontas</t>
  </si>
  <si>
    <t>72417000-6 Interneto domenų vardai</t>
  </si>
  <si>
    <t>50313000-2 Reprografijos mašinų priežiūra ir remontas</t>
  </si>
  <si>
    <t>72100000-6 Techninės kompiuterių įrangos konsultacinės paslaugos</t>
  </si>
  <si>
    <t>30232100-5 Spausdintuvai ir braižytuvai</t>
  </si>
  <si>
    <t>32420000-3 Tinklo įranga</t>
  </si>
  <si>
    <t xml:space="preserve">48820000-2 Serveriai </t>
  </si>
  <si>
    <t>30174000-9 Etikečių spausdintuvai</t>
  </si>
  <si>
    <t>90510000-5 Atliekų šalinimo ir apdorojimo paslaugos</t>
  </si>
  <si>
    <t>32552100-8 Telefono aparatai</t>
  </si>
  <si>
    <t>31154000-0 Nenutrūkstamojo maitinimo šaltiniai</t>
  </si>
  <si>
    <t>30125000-1 Fotokopijavimo aparatų dalys ir priedai</t>
  </si>
  <si>
    <t>30236000-2 Įvairi kompiuterių įranga</t>
  </si>
  <si>
    <t>32250000-0 Mobilieji telefonai</t>
  </si>
  <si>
    <t>32323000-3 Vaizdo monitoriai</t>
  </si>
  <si>
    <t>30213100-6 Nešiojamieji kompiuteriai</t>
  </si>
  <si>
    <t>30213300-8 Staliniai kompiuteriai</t>
  </si>
  <si>
    <t>50850000-8 Baldų remonto ir priežiūros paslaugos</t>
  </si>
  <si>
    <t xml:space="preserve">39151000-5 Įvairūs baldai </t>
  </si>
  <si>
    <t>41110000-3 Geriamasis vanduo</t>
  </si>
  <si>
    <t>50750000-7 Liftų priežiūros paslaugos</t>
  </si>
  <si>
    <t>30191400-8 Dokumentų naikinimo įrenginiai</t>
  </si>
  <si>
    <t>39713410-0 Grindų valymo mašinos</t>
  </si>
  <si>
    <t>38622000-1 Veidrodžiai</t>
  </si>
  <si>
    <t>90911000-6 Apgyvendinimo patalpų, pastatų ir langų valymo paslaugos</t>
  </si>
  <si>
    <t>90512000-9 Atliekų vežimo paslaugos</t>
  </si>
  <si>
    <t>45432100-5 Grindų klojimo ir dengimo darbai</t>
  </si>
  <si>
    <t>42652000-1 Rankiniai elektromechaniniai įrankiai</t>
  </si>
  <si>
    <t>03441000-3 Dekoratyviniai augalai, 79931000-9 Interjero dekoravimo paslaugos</t>
  </si>
  <si>
    <t>98312000-3 Tekstilės valymo paslaugos</t>
  </si>
  <si>
    <t>45421100-5 Durų ir langų bei susijusių elementų montavimas</t>
  </si>
  <si>
    <t>44615000-4 Slėginiai indai</t>
  </si>
  <si>
    <t>79990000-0 Įvairios su verslu susijusios paslaugos</t>
  </si>
  <si>
    <t>39515000-5 Užuolaidos, portjeros, užuolaidėles, medžiaginės žaliuzės 45421143-8 Žaliuzių montavimo darbai</t>
  </si>
  <si>
    <t>50532000-3 Elektros mašinų, aparatų ir susijusių įrenginių remonto ir priežiūros paslaugos</t>
  </si>
  <si>
    <t>50711000-2 Pastatų elektros įrangos remonto ir priežiūros paslaugos</t>
  </si>
  <si>
    <t>71336000-2 Pagalbinės inžinerijos paslaugos</t>
  </si>
  <si>
    <t>71351200-5 Geologinio ir geofizinio konsultavimo paslaugos</t>
  </si>
  <si>
    <t>71354300-7 Kadastrinio tyrinėjimo paslaugos</t>
  </si>
  <si>
    <t>79415200-8 Projektavimo konsultacinės paslaugos</t>
  </si>
  <si>
    <t>71319000-7 Ekspertų paslaugos</t>
  </si>
  <si>
    <t>30192151-4 Antspaudų spaudai</t>
  </si>
  <si>
    <t>15872400-5 Druska</t>
  </si>
  <si>
    <t>39299200-6 Apsauginis stiklas</t>
  </si>
  <si>
    <t>77211300-5 Medžių retinimo paslaugos</t>
  </si>
  <si>
    <t>31625000-3 Apsaugos nuo įsilaužimo arba priešgaisrinės signalizacijos įrenginiai</t>
  </si>
  <si>
    <t>90911200-8 Pastatų valymo paslaugos</t>
  </si>
  <si>
    <t>31523200-0 Nuolatinės informacijos ženklai</t>
  </si>
  <si>
    <t>39700000-9 Buitiniai prietaisai</t>
  </si>
  <si>
    <t>44521110-2 Durų spynos</t>
  </si>
  <si>
    <t>39100000-3 Baldai</t>
  </si>
  <si>
    <t>31500000-1 Apšvietimo įrenginiai ir elektros šviestuvai</t>
  </si>
  <si>
    <t>71610000-7 Sudėties ir švarumo tikrinimo bei analizės paslaugos</t>
  </si>
  <si>
    <t>30190000-7 Įvairi biuro įranga ir reikmenys</t>
  </si>
  <si>
    <t>66514110-0 Motorinių transporto priemonių draudimo paslaugos</t>
  </si>
  <si>
    <t>19200000-8 Tekstilės audiniai ir susiję gaminiai</t>
  </si>
  <si>
    <t>71320000-7 Inžinerinio projektavimo paslaugos</t>
  </si>
  <si>
    <t xml:space="preserve">39717100-2 Ventiliatoriai                  </t>
  </si>
  <si>
    <t>44221200-7 Durys</t>
  </si>
  <si>
    <t>45421132-8 Langų įstatymo darbai</t>
  </si>
  <si>
    <t>45223200-8 Konstrukciniai darbai</t>
  </si>
  <si>
    <t>33197000-4 Transliavimo įranga</t>
  </si>
  <si>
    <t>Šeimos gydytojo kabineto įranga (kūdikių vystymo stalai, 2 vnt.) Lukiškių PASPC (Projektas „Centro sveikatos centro paslaugoms teikti reikiamos infrastruktūros modernizavimas“)</t>
  </si>
  <si>
    <t>Išmanioji apyrankė pacientams (FitBit ar lygiavertė) (100 vnt.) (Projektas „Centro sveikatos centro veiklos modelio diegimas“)</t>
  </si>
  <si>
    <t>45421000-4 Stalių darbai</t>
  </si>
  <si>
    <t xml:space="preserve">45313100-5 Liftų montavimo darbai 42416100-6 Liftai   </t>
  </si>
  <si>
    <t>39132500-1 Biuro vežimėliai</t>
  </si>
  <si>
    <t>44100000-1 Statybinės medžiagos ir panašūs gaminiai</t>
  </si>
  <si>
    <t>39511100-8 Antklodės   39516120-9 Pagalvės</t>
  </si>
  <si>
    <t>63510000-7 Kelionių agentūrų ir panašios paslaugos</t>
  </si>
  <si>
    <t>22120000-7 Leidiniai</t>
  </si>
  <si>
    <t>92512100-4 Archyvų naikinimo paslaugos</t>
  </si>
  <si>
    <r>
      <t xml:space="preserve"> </t>
    </r>
    <r>
      <rPr>
        <sz val="10"/>
        <color theme="1"/>
        <rFont val="Times New Roman"/>
        <family val="1"/>
        <charset val="186"/>
      </rPr>
      <t>79961000-8 Fotografijos paslaugos</t>
    </r>
  </si>
  <si>
    <t>79810000-5 Spausdinimo paslaugos</t>
  </si>
  <si>
    <t>79952100-3 Kultūrinių renginių organizavimo paslaugos 55520000-1 Pagaminto valgio tiekimo paslaugos, 92320000-0 Meno patalpų eksploatavimo paslaugos,  92312130-1 Ansamblių pramoginės paslaugos</t>
  </si>
  <si>
    <r>
      <t>Patalpų remontas Lukiškių PASPC, Gedimino pr. 27  (159 m</t>
    </r>
    <r>
      <rPr>
        <sz val="10"/>
        <rFont val="Calibri"/>
        <family val="2"/>
        <charset val="186"/>
      </rPr>
      <t>²</t>
    </r>
    <r>
      <rPr>
        <sz val="10"/>
        <rFont val="Times New Roman"/>
        <family val="1"/>
        <charset val="186"/>
      </rPr>
      <t>) (Projektas „Centro sveikatos centro paslaugoms teikti reikiamos infrastruktūros modernizavimas“)</t>
    </r>
  </si>
  <si>
    <t>Biuro baldai AAPSC, Pylimo g. 3 Lukiškių PASPC, Gedimino pr. 27, Vytenio PASPC, Vytenio g. 59, Naujamiesčio PASPC, Kalinausko g. 4 (Projektas „Centro sveikatos centro paslaugoms teikti reikiamos infrastruktūros modernizavimas“)</t>
  </si>
  <si>
    <t>79952100-3 Kultūrinių renginių organizavimo paslaugos, 55520000-1 Pagaminto valgio tiekimo paslaugos, 92320000-0 Meno patalpų eksploatavimo paslaugos,  92312130-1 Ansamblių pramoginės paslaugos</t>
  </si>
  <si>
    <t xml:space="preserve">79956000-0 Mugių ir parodų organizavimo paslaugos, 79810000-5 Spausdinimo paslaugos, 18410000-6 Specialūs drabužiai, 15842200-4 Šokolado gaminiai, 79820000-8 Paslaugos, susijusios su spausdinimu   </t>
  </si>
  <si>
    <t>79416000-3 Viešųjų ryšių paslaugos, 79820000-8 Paslaugos, susijusios su spausdinimu</t>
  </si>
  <si>
    <t>18530000-3 Dovanos ir apdovanojimai,  03121200-7 Skintos gėlės, 15800000-6 Įvairūs maisto produktai, 22110000-4 Spausdintos knygos, 22459100-3 Reklaminiai lipdukai ir juostos, 15842200-4 Šokolado gaminiai,   30193000-8 Užrašinės ir priedai</t>
  </si>
  <si>
    <t>66512210-7 Savanoriškojo sveikatos draudimo paslaugos</t>
  </si>
  <si>
    <t>79980000-7 Prenumeratos paslaugos</t>
  </si>
  <si>
    <t>22458000-5 Pagal užsakymą pagaminti spausdiniai</t>
  </si>
  <si>
    <t>39162200-7 Pagalbinės mokymo priemonės ir prietaisai</t>
  </si>
  <si>
    <t xml:space="preserve">  33123100-9 Kraujospūdžio matavimo prietaisai</t>
  </si>
  <si>
    <t>Automatinis kraujo spaudimo matavimo aparatas su dideles apimties (34‒46 cm) manžete (1 vnt.)</t>
  </si>
  <si>
    <t>Kraujo spaudimo matavimo aparatas su standartinės apimties (25‒34 cm) ir dideles apimties (34‒46 cm) manžete, bei stetoskopu (DMK) (2 vnt.)</t>
  </si>
  <si>
    <t>18930000-7 Maišai ir krepšiai</t>
  </si>
  <si>
    <t xml:space="preserve">33169400-6 Chirurginiai konteineriai </t>
  </si>
  <si>
    <t xml:space="preserve">33190000-8 Įvairūs medicinos prietaisai ir produktai    </t>
  </si>
  <si>
    <t xml:space="preserve">33169400-6 Chirurginiai konteineriai  </t>
  </si>
  <si>
    <t>39225710-5 Buteliai</t>
  </si>
  <si>
    <t>18110000-3 Profesiniai drabužiai</t>
  </si>
  <si>
    <t>33190000-8 Įvairūs medicinos prietaisai ir produktai, 33141410-7 Vielos žirklės ir mažapjūviai skalpeliai</t>
  </si>
  <si>
    <t>33131172-3 Stomatologiniai pincetai</t>
  </si>
  <si>
    <t>39241200-5 Žirklės</t>
  </si>
  <si>
    <t>37400000-2 Sporto prekės ir reikmenys</t>
  </si>
  <si>
    <t>39711130-9 Šaldytuvai</t>
  </si>
  <si>
    <t>38510000-3 Mikroskopai</t>
  </si>
  <si>
    <t>30192800-9 Lipniosios etiketės</t>
  </si>
  <si>
    <t>33793000-5  Laboratorijų reikmenys iš stiklo,  42671110-4 Mėgintuvėlių laikikliai (laboratorinėms vonioms)</t>
  </si>
  <si>
    <t xml:space="preserve">33793000-5 Laboratorijų reikmenys iš stiklo, 33141112-8 Pleistrai, 33141000-0 Vienkartinės medicininės necheminės medžiagos ir hematologinės medžiagos </t>
  </si>
  <si>
    <t>85145000-7 Medicinos laboratorijų teikiamos paslaugos</t>
  </si>
  <si>
    <t xml:space="preserve"> 33124000-5 Diagnostikos, radiodiagnostikos prietaisai ir medžiagos, 33696500-0 Laboratoriniai reagentai </t>
  </si>
  <si>
    <t>Greitieji testai ir kitos neinstrumentinės sistemos ir reagentai (150000 vnt. / tyr.)</t>
  </si>
  <si>
    <t xml:space="preserve"> 33124000-5 Diagnostikos, radiodiagnostikos prietaisai ir medžiagos, 33696500-0 Laboratoriniai reagentai, 3793000-5 Laboratorijų reikmenys iš stiklo</t>
  </si>
  <si>
    <t xml:space="preserve"> 33124000-5 Diagnostikos, radiodiagnostikos prietaisai ir medžiagos, 33696500-0 Laboratoriniai reagentai, 33793000-5 Laboratorijų reikmenys iš stiklo</t>
  </si>
  <si>
    <t xml:space="preserve"> 33124000-5 Diagnostikos, radiodiagnostikos prietaisai ir medžiagos, 33696500-0 Laboratoriniai reagentai 33793000-5 Laboratorijų reikmenys iš stiklo</t>
  </si>
  <si>
    <t xml:space="preserve"> 33124000-5 Diagnostikos, radiodiagnostikos prietaisai ir medžiagos, 33696500-0 Laboratoriniai reagentai,  33793000-5 Laboratorijų reikmenys iš stiklo</t>
  </si>
  <si>
    <t>33124000-5 Diagnostikos, radiodiagnostikos prietaisai ir medžiagos, 33696500-0 Laboratoriniai reagentai, 33793000-5 Laboratorijų reikmenys iš stiklo</t>
  </si>
  <si>
    <t>Reagentai ir papildomos priemonės bendrosios citologijos tyrimams su įranga panaudai arba be panaudos (60000 tyr. / vnt.)</t>
  </si>
  <si>
    <t>33126000-9 Stomatologijos prietaisai</t>
  </si>
  <si>
    <t xml:space="preserve"> 33192300-5 Medicininiai baldai (išskyrus lovas ir stalus)</t>
  </si>
  <si>
    <t>18143000-3 Apsaugos priemonės</t>
  </si>
  <si>
    <t>33111660-5 Kaulų densitometrai</t>
  </si>
  <si>
    <t>33111800-9 Diagnostinė rentgeno sistema</t>
  </si>
  <si>
    <t>33696800-3 Rentgeno kontrastinės medžiagos</t>
  </si>
  <si>
    <t>Magnetinio rezonanso kontrastinė medžiaga 10 ir 15 ml injekcinis tirpalas (5 proc.)</t>
  </si>
  <si>
    <t>33113000-5 Magnetinio rezonanso introskopijos įranga</t>
  </si>
  <si>
    <t>33141310-6 Švirkštai</t>
  </si>
  <si>
    <t>31120000-3 Generatoriai, 51111200-5 Generatorių montavimo paslaugos</t>
  </si>
  <si>
    <t>45313100-5 Liftų montavimo darbai, 42416100-6 Liftai,  71320000-7 Inžinerinio projektavimo paslaugos</t>
  </si>
  <si>
    <t>42418910-1 Pakrovimo įrenginiai, 50110000-9 Motorinių priemonių ir su jomis susijusių įrenginių remonto, priežiūros ir panašios paslaugos</t>
  </si>
  <si>
    <t xml:space="preserve">71320000-7 Inžinerinio projektavimo paslaugos, 45453100-8 Atnaujinimo darbai   </t>
  </si>
  <si>
    <t>45331220-4 Oro kondicionavimo įrengimo darbai, 42512000-8 Oro kondicionavimo įranga</t>
  </si>
  <si>
    <t>30192000-1 Biuro reikmenys, 30197000-0 Smulki biuro įranga</t>
  </si>
  <si>
    <t>39220000-0 Virtuvės įrenginiai, namų apyvokos ir pagaminto valgio tiekimo reikmenys</t>
  </si>
  <si>
    <t>79341000-6 Reklamos paslaugos, 79342410-4 Elektroninių aukcionų paslaugos</t>
  </si>
  <si>
    <t>44221100-6 Langai,  45421132-8 Langų įstatymo darbai</t>
  </si>
  <si>
    <t>71351811-1 Archeologinių vietovių topografiniai tyrimai, 71351720-6 Archeologinių vietovių geofiziniai tyrimai</t>
  </si>
  <si>
    <t>39515000-5 Užuolaidos, portjeros, užuolaidėles, medžiaginės žaliuzės, 45421143-8 Žaliuzių montavimo darbai</t>
  </si>
  <si>
    <t>44112310-4 Pertvarų sienelės, 45421141-4 Pertvarų montavimas</t>
  </si>
  <si>
    <t xml:space="preserve">45432110-8 Grindų klojimo darbai, 45432210-9 Sienų dengimo darbai        </t>
  </si>
  <si>
    <t>30236000-2 Įvairi kompiuterių įranga, 30231000-7 Kompiuterių ekranai ir pultai</t>
  </si>
  <si>
    <t>38651600-9 Skaitmeninės kameros, 32330000-5 Garso ir vaizdo įrašymo ir atgaminimo aparatai</t>
  </si>
  <si>
    <t>39132000-6 Bylų sistemos, 39121200-8 Stalai, 39111000-3 Sėdimieji baldai, 39113200-9 Minkštasuoliai, 39136000-4 Drabužių kabyklos, 39143200-8 Valgomojo baldai</t>
  </si>
  <si>
    <t>39141000-2 Virtuvės baldai ir įrenginiai, 39711000-9 Buitiniai elektros prietaisai maisto produktams, 39713200-5 Drabužių skalbimo ir džiovinimo mašinos</t>
  </si>
  <si>
    <t>30213300-8 Staliniai kompiuteriai, 38652100-1 Projektoriai, 30195000-2 Lentos, 30232100-5 Spausdintuvai ir braižytuvai, 30213100-6 Nešiojamieji kompiuteriai</t>
  </si>
  <si>
    <t>42514310-8 Oro filtrai,  45317400-6 Filtravimo įrenginių elektros instaliacijos montavimo darbai</t>
  </si>
  <si>
    <t>30195000-2 Lentos, 38652120-7 Vaizdo projektoriai</t>
  </si>
  <si>
    <t>80522000-9 Mokomieji seminarai, 80510000-2 Specialistų mokymo paslaugos</t>
  </si>
  <si>
    <t>35123400-6 Tapatybės kortelės, 30191140-7 Asmens tapatybės nustatymo reikmenys</t>
  </si>
  <si>
    <t>64110000-0 Pašto paslaugos, 64120000-3 Kurjerių paslaugos</t>
  </si>
  <si>
    <t>30193000-8 Užrašinės ir priedai, 30192000-1 Biuro reikmenys</t>
  </si>
  <si>
    <t>18530000-3 Dovanos ir apdovanojimai, 03121200-7 Skintos gėlės, 15800000-6 Įvairūs maisto produktai, 22110000-4 Spausdintos knygos, 15842200-4 Šokolado gaminiai, 30193000-8 Užrašinės ir priedai</t>
  </si>
  <si>
    <t xml:space="preserve">92111210-7 Reklaminių filmų gamyba, 72410000-7 Paslaugų teikėjų paslaugos              </t>
  </si>
  <si>
    <t xml:space="preserve"> 33123100-9 Kraujospūdžio matavimo prietaisai, 33190000-8 Įvairūs medicinos prietaisai ir produktai</t>
  </si>
  <si>
    <t xml:space="preserve">37400000-2 Sporto prekės ir reikmenys, 33141320-9 Medicininės adatos   </t>
  </si>
  <si>
    <t>33192200-4 Medicininiai stalai, 24920000-9 Eteriniai aliejai</t>
  </si>
  <si>
    <t xml:space="preserve">37400000-2 Sporto prekės ir reikmenys, 33154000-4 Mechanoterapijos prietaisai,  33158200-4 Elektroterapijos prietaisai, 09221200-6 Parafinas  </t>
  </si>
  <si>
    <t xml:space="preserve">33154000-4 Mechanoterapijos prietaisai, 33158200-4 Elektroterapijos prietaisai       </t>
  </si>
  <si>
    <t>37524000-7 Žaidimai,  37523000-0 Galvosūkiai</t>
  </si>
  <si>
    <t xml:space="preserve">22110000-4 Spausdintos knygos, 37400000-2 Sporto prekės ir reikmenys, 37524000-7 Žaidimai, 37523000-0 Galvosūkiai, 33154000-4, Mechanoterapijos prietaisai  33158200-4 Elektroterapijos prietaisai                </t>
  </si>
  <si>
    <t>39800000-0 Valikliai ir poliravimo priemonės, 19640000-4 Polietileno maišai ir maišeliai šiukšlėms bei atliekoms</t>
  </si>
  <si>
    <t xml:space="preserve">18142000-6 Apsauginiai antveidžiai      </t>
  </si>
  <si>
    <t>60112000-6 Viešojo kelių transporto paslaugos, 34980000-0 Transporto bilietai</t>
  </si>
  <si>
    <t>85320000-8  Socialinės paslaugos, 30163000-9 Pirkėjo kortelės</t>
  </si>
  <si>
    <t>Transporto bilietai (35+5)</t>
  </si>
  <si>
    <t>Maisto kortelės (35+5 vnt)</t>
  </si>
  <si>
    <t>39114000-4 Sėdimųjų baldų dalys</t>
  </si>
  <si>
    <t>Moterų klinikos vedėjas / Vaistų ir medicinos priemonių tarnybos vadovas/ ir /ar kitas direktoriaus įsakymu paskirtas pirkimo iniciatorius</t>
  </si>
  <si>
    <t>Moterų klinikos vedėjas / Vaistų ir medicinos priemonių tarnybos vadovas / ir /ar kitas direktoriaus įsakymu paskirtas pirkimo iniciatorius</t>
  </si>
  <si>
    <t>33192200-4 Medicininiai stalai, 33192000-2 Medicininiai baldai</t>
  </si>
  <si>
    <t xml:space="preserve">18143000-3 Apsaugos priemonės </t>
  </si>
  <si>
    <t>33162200-5 Operacinės instrumentai, 33141121-4 Chirurginiai siuvimo reikmenys</t>
  </si>
  <si>
    <t>31410000-3 Galvaniniai elementai</t>
  </si>
  <si>
    <t>Nosies siurblio antgaliai (10 vnt.), zondeliai (kieto metalo su sriegiais gale) (30 vnt.), kabliukai (mažiausi, 2‒3mm) (20 vnt.), Žane tipo švirkštai vienkartiniai (100 vnt.), ausų vamzdeliai (vidutinio diametro) (50 vnt.), švirkštai vienkartiniai, 5ml (100 vnt.), kelių dydžių intubaciniai vamzdeliai (N10) (suaugusiems) (235 kab.) 7 ir 8 dydžio (1 rink.)</t>
  </si>
  <si>
    <t>Ginekologinio kabliuko (intrauterinės spiralės ištraukimui) (203 kab.)</t>
  </si>
  <si>
    <t>Foley tipo kateteriai (dviejų kanalų) 14Fr (15 vnt.) ir  16Fr (15 vnt.) (212 kab.)</t>
  </si>
  <si>
    <t>Vienkartiniai šlapimo rinktuvai – 1500 ml ar 2000 ml (212 kab.) (40 vnt.)</t>
  </si>
  <si>
    <t>Ginekologiniai zondai (202, 203 kabinetai) (28‒29 cm ) (3 vnt.)</t>
  </si>
  <si>
    <t>Žirklės (22 cm) (202, 203 kab.)</t>
  </si>
  <si>
    <t>Automatinis aparatas akispūdžio matavimui ir refrakcijos nustatymui (trys viename ‒ oro būdu) (312 kab.)</t>
  </si>
  <si>
    <t>33141410-7 Vielos žirklės ir mažapjūviai skalpeliai, 33190000-8 Įvairūs medicinos prietaisai ir produktai</t>
  </si>
  <si>
    <t>33198200-6 Popieriniai maišeliai arba įvyniokliai sterilizacijai, 33695000-8 Visi kiti negydomieji produktai</t>
  </si>
  <si>
    <t>33711540-4 Parafarmaciniai kremai arba losjonai, 33711400-1 Kosmetikos produktai</t>
  </si>
  <si>
    <t>33141320-9 Medicininės adatos</t>
  </si>
  <si>
    <t>33123100-9 Kraujospūdžio matavimo prietaisai, 33190000-8 Įvairūs medicinos prietaisai ir produktai</t>
  </si>
  <si>
    <t xml:space="preserve">31711140-6 Elektrodai     </t>
  </si>
  <si>
    <t>18143000-3 Apsaugos priemonės, 18142000-6 Apsauginiai antveidžiai, 33199000-1 Medikų drabužiai</t>
  </si>
  <si>
    <t>18143000-3 Apsaugos priemonės, 33700000-7 Asmens higienos gaminiai</t>
  </si>
  <si>
    <t>32323500-8 Stebėjimo videosistema</t>
  </si>
  <si>
    <t>44221200-7 Durys,  45233292-2 Saugos įrenginių montavimas</t>
  </si>
  <si>
    <t xml:space="preserve">39151000-5 Įvairūs baldai, 79934000-0 Baldų projektavimo paslaugos                    </t>
  </si>
  <si>
    <t>39151000-5 Įvairūs baldai, 33192300-5 Medicininiai baldai (išskyrus lovas ir stalus)</t>
  </si>
  <si>
    <t xml:space="preserve">45432110-8 Grindų klojimo darbai, 45432210-9 Sienų dengimo darbai       </t>
  </si>
  <si>
    <t>44221100-6 Langai, 45421132-8 Langų įstatymo darbai</t>
  </si>
  <si>
    <t>45331200-8 Vėdinimo ir oro kondicionavimo įrengimo darbai, 42520000-7 Vėdinimo įrenginiai</t>
  </si>
  <si>
    <t>30142000-6 Apskaitos mašinos ir kasos aparatai, 79940000-5 Inkasavimo paslaugos</t>
  </si>
  <si>
    <t>38437000-7 Laboratorinės pipetės ir priedai, 33793000-5 Laboratorijų reikmenys iš stiklo, 38400000-9 Fizinių savybių nustatymo prietaisai</t>
  </si>
  <si>
    <t>32354110-3 Rentgeno juosta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</si>
</sst>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 _€_-;_-@_-"/>
  </numFmts>
  <fonts count="15" x14ac:knownFonts="1">
    <font>
      <sz val="11"/>
      <color theme="1"/>
      <name val="Calibri"/>
      <family val="2"/>
      <charset val="186"/>
      <scheme val="minor"/>
    </font>
    <font>
      <sz val="10"/>
      <name val="Times New Roman"/>
      <family val="1"/>
      <charset val="186"/>
    </font>
    <font>
      <sz val="11"/>
      <color rgb="FF000000"/>
      <name val="Calibri"/>
      <family val="2"/>
      <charset val="186"/>
    </font>
    <font>
      <sz val="11"/>
      <color rgb="FF000000"/>
      <name val="Calibri"/>
      <family val="2"/>
      <charset val="1"/>
    </font>
    <font>
      <sz val="10"/>
      <color theme="1"/>
      <name val="Calibri"/>
      <family val="2"/>
      <charset val="186"/>
      <scheme val="minor"/>
    </font>
    <font>
      <b/>
      <sz val="10"/>
      <name val="Times New Roman"/>
      <family val="1"/>
      <charset val="186"/>
    </font>
    <font>
      <sz val="10"/>
      <color theme="1"/>
      <name val="Times New Roman"/>
      <family val="1"/>
      <charset val="186"/>
    </font>
    <font>
      <sz val="10"/>
      <color rgb="FF7030A0"/>
      <name val="Calibri"/>
      <family val="2"/>
      <charset val="186"/>
      <scheme val="minor"/>
    </font>
    <font>
      <sz val="10"/>
      <name val="Arial"/>
      <family val="2"/>
      <charset val="186"/>
    </font>
    <font>
      <sz val="11"/>
      <color rgb="FF9C0006"/>
      <name val="Calibri"/>
      <family val="2"/>
      <charset val="186"/>
    </font>
    <font>
      <sz val="10"/>
      <name val="Calibri"/>
      <family val="2"/>
      <charset val="186"/>
      <scheme val="minor"/>
    </font>
    <font>
      <sz val="10"/>
      <name val="Calibri"/>
      <family val="2"/>
      <charset val="186"/>
    </font>
    <font>
      <i/>
      <sz val="10"/>
      <name val="Times New Roman"/>
      <family val="1"/>
      <charset val="186"/>
    </font>
    <font>
      <sz val="10"/>
      <color rgb="FF000000"/>
      <name val="Times New Roman"/>
      <family val="1"/>
      <charset val="186"/>
    </font>
    <font>
      <b/>
      <sz val="10"/>
      <name val="Calibri"/>
      <family val="2"/>
      <charset val="186"/>
      <scheme val="minor"/>
    </font>
  </fonts>
  <fills count="6">
    <fill>
      <patternFill patternType="none"/>
    </fill>
    <fill>
      <patternFill patternType="gray125"/>
    </fill>
    <fill>
      <patternFill patternType="solid">
        <fgColor theme="0"/>
        <bgColor indexed="64"/>
      </patternFill>
    </fill>
    <fill>
      <patternFill patternType="solid">
        <fgColor rgb="FFFFC7CE"/>
        <bgColor rgb="FFFCD5B5"/>
      </patternFill>
    </fill>
    <fill>
      <patternFill patternType="solid">
        <fgColor theme="2"/>
        <bgColor indexed="64"/>
      </patternFill>
    </fill>
    <fill>
      <patternFill patternType="solid">
        <fgColor theme="0" tint="-4.9989318521683403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s>
  <cellStyleXfs count="11">
    <xf numFmtId="0" fontId="0" fillId="0" borderId="0"/>
    <xf numFmtId="0" fontId="2" fillId="0" borderId="0"/>
    <xf numFmtId="0" fontId="2" fillId="0" borderId="0"/>
    <xf numFmtId="0" fontId="3" fillId="0" borderId="0"/>
    <xf numFmtId="0" fontId="2" fillId="0" borderId="0"/>
    <xf numFmtId="164" fontId="2" fillId="0" borderId="0" applyBorder="0" applyProtection="0"/>
    <xf numFmtId="164" fontId="2" fillId="0" borderId="0" applyBorder="0" applyProtection="0"/>
    <xf numFmtId="0" fontId="8" fillId="0" borderId="0"/>
    <xf numFmtId="0" fontId="2" fillId="0" borderId="0"/>
    <xf numFmtId="0" fontId="9" fillId="3" borderId="0" applyBorder="0" applyProtection="0"/>
    <xf numFmtId="0" fontId="2" fillId="0" borderId="0"/>
  </cellStyleXfs>
  <cellXfs count="82">
    <xf numFmtId="0" fontId="0" fillId="0" borderId="0" xfId="0"/>
    <xf numFmtId="1" fontId="1" fillId="0" borderId="0" xfId="0" applyNumberFormat="1" applyFont="1" applyAlignment="1">
      <alignment horizontal="center" vertical="top" wrapText="1"/>
    </xf>
    <xf numFmtId="0" fontId="1" fillId="0" borderId="0" xfId="0" applyFont="1" applyAlignment="1">
      <alignment horizontal="center" vertical="top" wrapText="1"/>
    </xf>
    <xf numFmtId="0" fontId="5" fillId="0" borderId="0" xfId="0" applyFont="1" applyAlignment="1">
      <alignment horizontal="center" vertical="top"/>
    </xf>
    <xf numFmtId="0" fontId="5" fillId="0" borderId="6" xfId="0" applyFont="1" applyBorder="1" applyAlignment="1">
      <alignment horizontal="center" vertical="top"/>
    </xf>
    <xf numFmtId="0" fontId="1" fillId="0" borderId="0" xfId="0" applyFont="1" applyAlignment="1">
      <alignment horizontal="left" vertical="top"/>
    </xf>
    <xf numFmtId="0" fontId="1" fillId="0" borderId="0" xfId="0" applyFont="1" applyAlignment="1">
      <alignment horizontal="left" vertical="top" wrapText="1"/>
    </xf>
    <xf numFmtId="0" fontId="1" fillId="0" borderId="1" xfId="0" applyFont="1" applyBorder="1" applyAlignment="1">
      <alignment horizontal="center" vertical="center" wrapText="1"/>
    </xf>
    <xf numFmtId="0" fontId="0" fillId="2" borderId="0" xfId="0" applyFill="1"/>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1" fontId="5" fillId="0" borderId="1" xfId="0" applyNumberFormat="1" applyFont="1" applyBorder="1" applyAlignment="1">
      <alignment horizontal="center" vertical="center" wrapText="1"/>
    </xf>
    <xf numFmtId="0" fontId="5" fillId="0" borderId="3" xfId="0" applyFont="1" applyBorder="1" applyAlignment="1">
      <alignment horizontal="center" vertical="center" wrapText="1"/>
    </xf>
    <xf numFmtId="0" fontId="5" fillId="0" borderId="1" xfId="0" applyFont="1" applyBorder="1" applyAlignment="1">
      <alignment horizontal="center" vertical="center"/>
    </xf>
    <xf numFmtId="0" fontId="1" fillId="0" borderId="2" xfId="0" applyFont="1" applyBorder="1" applyAlignment="1">
      <alignment horizontal="center" vertical="center"/>
    </xf>
    <xf numFmtId="0" fontId="1" fillId="0" borderId="2" xfId="0" applyFont="1" applyBorder="1" applyAlignment="1">
      <alignment horizontal="center" vertical="center" wrapText="1"/>
    </xf>
    <xf numFmtId="0" fontId="1" fillId="0" borderId="1" xfId="0" applyFont="1" applyBorder="1" applyAlignment="1">
      <alignment horizontal="center" vertical="center"/>
    </xf>
    <xf numFmtId="1" fontId="1" fillId="0" borderId="1" xfId="0" applyNumberFormat="1"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1" applyFont="1" applyBorder="1" applyAlignment="1">
      <alignment horizontal="center" vertical="center" wrapText="1"/>
    </xf>
    <xf numFmtId="0" fontId="1" fillId="0" borderId="4" xfId="0" applyFont="1" applyBorder="1" applyAlignment="1">
      <alignment horizontal="center" vertical="center"/>
    </xf>
    <xf numFmtId="0" fontId="1" fillId="0" borderId="7" xfId="0" applyFont="1" applyBorder="1" applyAlignment="1">
      <alignment horizontal="center" vertical="center" wrapText="1"/>
    </xf>
    <xf numFmtId="1" fontId="1" fillId="0" borderId="1" xfId="0" applyNumberFormat="1" applyFont="1" applyBorder="1" applyAlignment="1">
      <alignment horizontal="center" vertical="center"/>
    </xf>
    <xf numFmtId="0" fontId="1" fillId="2" borderId="7" xfId="0" applyFont="1" applyFill="1" applyBorder="1" applyAlignment="1">
      <alignment horizontal="center" vertical="center" wrapText="1"/>
    </xf>
    <xf numFmtId="0" fontId="10" fillId="0" borderId="5" xfId="0" applyFont="1" applyBorder="1" applyAlignment="1">
      <alignment horizontal="center" vertical="center" wrapText="1"/>
    </xf>
    <xf numFmtId="1" fontId="5" fillId="0" borderId="1" xfId="0" applyNumberFormat="1" applyFont="1" applyBorder="1" applyAlignment="1">
      <alignment horizontal="center" vertical="center"/>
    </xf>
    <xf numFmtId="0" fontId="1" fillId="0" borderId="4" xfId="0" applyFont="1" applyBorder="1" applyAlignment="1">
      <alignment horizontal="center" vertical="center" wrapText="1"/>
    </xf>
    <xf numFmtId="0" fontId="1" fillId="0" borderId="3" xfId="0" applyFont="1" applyBorder="1" applyAlignment="1">
      <alignment horizontal="center" vertical="center" wrapText="1"/>
    </xf>
    <xf numFmtId="0" fontId="1" fillId="0" borderId="5" xfId="0" applyFont="1" applyBorder="1" applyAlignment="1">
      <alignment horizontal="center" vertical="center" wrapText="1"/>
    </xf>
    <xf numFmtId="0" fontId="6" fillId="0" borderId="1" xfId="0" applyFont="1" applyBorder="1" applyAlignment="1">
      <alignment horizontal="center" vertical="center" wrapText="1"/>
    </xf>
    <xf numFmtId="0" fontId="1" fillId="2" borderId="3" xfId="0" applyFont="1" applyFill="1" applyBorder="1" applyAlignment="1">
      <alignment horizontal="center" vertical="center" wrapText="1"/>
    </xf>
    <xf numFmtId="0" fontId="10" fillId="0" borderId="1" xfId="0" applyFont="1" applyBorder="1" applyAlignment="1">
      <alignment horizontal="center" vertical="center" wrapText="1"/>
    </xf>
    <xf numFmtId="1" fontId="1" fillId="0" borderId="2" xfId="0" applyNumberFormat="1" applyFont="1" applyBorder="1" applyAlignment="1">
      <alignment horizontal="center" vertical="center" wrapText="1"/>
    </xf>
    <xf numFmtId="1" fontId="1" fillId="0" borderId="2" xfId="0" applyNumberFormat="1" applyFont="1" applyBorder="1" applyAlignment="1">
      <alignment horizontal="center" vertical="center"/>
    </xf>
    <xf numFmtId="1" fontId="1" fillId="0" borderId="3" xfId="0" applyNumberFormat="1" applyFont="1" applyBorder="1" applyAlignment="1">
      <alignment horizontal="center" vertical="center" wrapText="1"/>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8" xfId="0" applyFont="1" applyBorder="1" applyAlignment="1">
      <alignment horizontal="center" vertical="center" wrapText="1"/>
    </xf>
    <xf numFmtId="1" fontId="1" fillId="0" borderId="7" xfId="0" applyNumberFormat="1" applyFont="1" applyBorder="1" applyAlignment="1">
      <alignment horizontal="center" vertical="center"/>
    </xf>
    <xf numFmtId="0" fontId="1" fillId="0" borderId="8" xfId="0" applyFont="1" applyBorder="1" applyAlignment="1">
      <alignment horizontal="center" vertical="center" wrapText="1"/>
    </xf>
    <xf numFmtId="0" fontId="13" fillId="0" borderId="1" xfId="0" applyFont="1" applyBorder="1" applyAlignment="1">
      <alignment horizontal="center" vertical="center" wrapText="1"/>
    </xf>
    <xf numFmtId="0" fontId="6" fillId="0" borderId="5" xfId="0" applyFont="1" applyBorder="1" applyAlignment="1">
      <alignment horizontal="center" vertical="center" wrapText="1"/>
    </xf>
    <xf numFmtId="0" fontId="7" fillId="0" borderId="1" xfId="0" applyFont="1" applyBorder="1" applyAlignment="1">
      <alignment horizontal="center" vertical="center"/>
    </xf>
    <xf numFmtId="0" fontId="5" fillId="0" borderId="0" xfId="0" applyFont="1" applyAlignment="1">
      <alignment horizontal="center" vertical="center"/>
    </xf>
    <xf numFmtId="0" fontId="1" fillId="0" borderId="0" xfId="0" applyFont="1" applyAlignment="1">
      <alignment horizontal="center" vertical="center" wrapText="1"/>
    </xf>
    <xf numFmtId="1" fontId="5" fillId="0" borderId="0" xfId="0" applyNumberFormat="1" applyFont="1" applyAlignment="1">
      <alignment horizontal="center" vertical="center" wrapText="1"/>
    </xf>
    <xf numFmtId="0" fontId="1" fillId="0" borderId="0" xfId="1" applyFont="1" applyAlignment="1">
      <alignment horizontal="center" vertical="center" wrapText="1"/>
    </xf>
    <xf numFmtId="0" fontId="1" fillId="0" borderId="0" xfId="0" applyFont="1" applyAlignment="1">
      <alignment horizontal="center" vertical="top" wrapText="1"/>
    </xf>
    <xf numFmtId="0" fontId="0" fillId="0" borderId="0" xfId="0" applyAlignment="1">
      <alignment horizontal="center" vertical="top" wrapText="1"/>
    </xf>
    <xf numFmtId="0" fontId="5" fillId="0" borderId="0" xfId="0" applyFont="1" applyAlignment="1">
      <alignment horizontal="center" vertical="top" wrapText="1"/>
    </xf>
    <xf numFmtId="0" fontId="5" fillId="4" borderId="3" xfId="0" applyFont="1" applyFill="1" applyBorder="1" applyAlignment="1">
      <alignment horizontal="left" vertical="center" wrapText="1"/>
    </xf>
    <xf numFmtId="0" fontId="5" fillId="4" borderId="4" xfId="0" applyFont="1" applyFill="1" applyBorder="1" applyAlignment="1">
      <alignment horizontal="left" vertical="center" wrapText="1"/>
    </xf>
    <xf numFmtId="0" fontId="5" fillId="4" borderId="2" xfId="0" applyFont="1" applyFill="1" applyBorder="1" applyAlignment="1">
      <alignment horizontal="left" vertical="center" wrapText="1"/>
    </xf>
    <xf numFmtId="0" fontId="5" fillId="0" borderId="0" xfId="0" applyFont="1" applyAlignment="1">
      <alignment horizontal="center" vertical="center" wrapText="1"/>
    </xf>
    <xf numFmtId="0" fontId="1" fillId="2" borderId="7"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5" fillId="5" borderId="3" xfId="0" applyFont="1" applyFill="1" applyBorder="1" applyAlignment="1">
      <alignment horizontal="left" vertical="center" wrapText="1"/>
    </xf>
    <xf numFmtId="0" fontId="5" fillId="5" borderId="4" xfId="0" applyFont="1" applyFill="1" applyBorder="1" applyAlignment="1">
      <alignment horizontal="left" vertical="center" wrapText="1"/>
    </xf>
    <xf numFmtId="0" fontId="5" fillId="5" borderId="2" xfId="0" applyFont="1" applyFill="1" applyBorder="1" applyAlignment="1">
      <alignment horizontal="left" vertical="center" wrapText="1"/>
    </xf>
    <xf numFmtId="0" fontId="1" fillId="0" borderId="7" xfId="0" applyFont="1" applyBorder="1" applyAlignment="1">
      <alignment horizontal="center" vertical="center" wrapText="1"/>
    </xf>
    <xf numFmtId="0" fontId="4" fillId="0" borderId="5" xfId="0" applyFont="1" applyBorder="1" applyAlignment="1">
      <alignment horizontal="center" vertical="center" wrapText="1"/>
    </xf>
    <xf numFmtId="0" fontId="0" fillId="0" borderId="5" xfId="0" applyBorder="1" applyAlignment="1">
      <alignment horizontal="center" vertical="center" wrapText="1"/>
    </xf>
    <xf numFmtId="0" fontId="5" fillId="0" borderId="7" xfId="0" applyFont="1" applyBorder="1" applyAlignment="1">
      <alignment horizontal="center" vertical="center" wrapText="1"/>
    </xf>
    <xf numFmtId="0" fontId="14"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5" fillId="5" borderId="3" xfId="0" applyFont="1" applyFill="1" applyBorder="1" applyAlignment="1">
      <alignment vertical="center" wrapText="1"/>
    </xf>
    <xf numFmtId="0" fontId="5" fillId="5" borderId="4" xfId="0" applyFont="1" applyFill="1" applyBorder="1" applyAlignment="1">
      <alignment vertical="center" wrapText="1"/>
    </xf>
    <xf numFmtId="0" fontId="5" fillId="5" borderId="2" xfId="0" applyFont="1" applyFill="1" applyBorder="1" applyAlignment="1">
      <alignment vertical="center" wrapText="1"/>
    </xf>
    <xf numFmtId="0" fontId="4" fillId="0" borderId="9"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5" fillId="0" borderId="9" xfId="0" applyFont="1" applyBorder="1" applyAlignment="1">
      <alignment horizontal="center" vertical="center" wrapText="1"/>
    </xf>
    <xf numFmtId="0" fontId="5" fillId="0" borderId="5" xfId="0" applyFont="1" applyBorder="1" applyAlignment="1">
      <alignment horizontal="center" vertical="center" wrapText="1"/>
    </xf>
    <xf numFmtId="0" fontId="10" fillId="0" borderId="9" xfId="0" applyFont="1" applyBorder="1" applyAlignment="1">
      <alignment horizontal="center" vertical="center" wrapText="1"/>
    </xf>
    <xf numFmtId="0" fontId="14" fillId="0" borderId="9" xfId="0" applyFont="1" applyBorder="1" applyAlignment="1">
      <alignment horizontal="center" vertical="center" wrapText="1"/>
    </xf>
    <xf numFmtId="0" fontId="5" fillId="0" borderId="7" xfId="0" applyFont="1" applyBorder="1" applyAlignment="1">
      <alignment horizontal="center" vertical="center"/>
    </xf>
    <xf numFmtId="0" fontId="4" fillId="0" borderId="9" xfId="0" applyFont="1" applyBorder="1" applyAlignment="1">
      <alignment horizontal="center" vertical="center"/>
    </xf>
    <xf numFmtId="0" fontId="4" fillId="0" borderId="5" xfId="0" applyFont="1" applyBorder="1" applyAlignment="1">
      <alignment horizontal="center" vertical="center"/>
    </xf>
    <xf numFmtId="0" fontId="0" fillId="0" borderId="9" xfId="0" applyBorder="1" applyAlignment="1">
      <alignment horizontal="center" vertical="center" wrapText="1"/>
    </xf>
    <xf numFmtId="0" fontId="14" fillId="0" borderId="5" xfId="0" applyFont="1" applyBorder="1" applyAlignment="1">
      <alignment horizontal="center" vertical="center"/>
    </xf>
    <xf numFmtId="14" fontId="1" fillId="0" borderId="0" xfId="0" applyNumberFormat="1" applyFont="1" applyAlignment="1">
      <alignment horizontal="center" vertical="top" wrapText="1"/>
    </xf>
  </cellXfs>
  <cellStyles count="11">
    <cellStyle name="Comma 2" xfId="6" xr:uid="{B86CA6E6-01D7-42A2-B9B8-A079014FA600}"/>
    <cellStyle name="Comma 3" xfId="5" xr:uid="{CC4FA6C0-6B1F-4FB2-9F7A-222F94272134}"/>
    <cellStyle name="Excel Built-in Bad" xfId="9" xr:uid="{12287D78-0509-4DEE-927D-C5B26E554EF5}"/>
    <cellStyle name="Įprastas" xfId="0" builtinId="0"/>
    <cellStyle name="Normal 2" xfId="7" xr:uid="{5E58BFBA-9882-4C5F-AC7A-04D773F5911B}"/>
    <cellStyle name="Normal 3" xfId="8" xr:uid="{6F9FEF14-92B2-4662-A5B5-C943177FBC7E}"/>
    <cellStyle name="Normal 3 2" xfId="10" xr:uid="{6F9FEF14-92B2-4662-A5B5-C943177FBC7E}"/>
    <cellStyle name="Normal 4" xfId="2" xr:uid="{E18517D1-EAF5-49A4-8683-8D4AA4B6E093}"/>
    <cellStyle name="Normal 4 2" xfId="4" xr:uid="{D31FC420-4E1B-429A-B4B8-98256FA35F0D}"/>
    <cellStyle name="Normal 5" xfId="3" xr:uid="{8737D48D-A509-41D3-9A55-26812430F40D}"/>
    <cellStyle name="Normal 6" xfId="1" xr:uid="{2773FC7C-439D-40B8-8A26-2ADCEFC2506F}"/>
  </cellStyles>
  <dxfs count="0"/>
  <tableStyles count="0" defaultTableStyle="TableStyleMedium2" defaultPivotStyle="PivotStyleLight16"/>
  <colors>
    <mruColors>
      <color rgb="FFCC99FF"/>
      <color rgb="FFCC66FF"/>
      <color rgb="FF9999FF"/>
      <color rgb="FF009900"/>
      <color rgb="FF9933FF"/>
      <color rgb="FF9966FF"/>
      <color rgb="FF6600CC"/>
      <color rgb="FF00FF00"/>
      <color rgb="FF1601AF"/>
      <color rgb="FFFF89B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1DE29B-1CF6-4D61-BA73-604BBFB04057}">
  <dimension ref="A1:L537"/>
  <sheetViews>
    <sheetView tabSelected="1" topLeftCell="A46" zoomScale="120" zoomScaleNormal="120" workbookViewId="0">
      <selection activeCell="R176" sqref="R175:AD176"/>
    </sheetView>
  </sheetViews>
  <sheetFormatPr defaultRowHeight="15" x14ac:dyDescent="0.25"/>
  <cols>
    <col min="2" max="2" width="12.7109375" customWidth="1"/>
    <col min="3" max="3" width="20" customWidth="1"/>
    <col min="4" max="4" width="9.85546875" customWidth="1"/>
    <col min="5" max="5" width="11.140625" customWidth="1"/>
    <col min="6" max="6" width="21.42578125" customWidth="1"/>
    <col min="7" max="7" width="23.85546875" customWidth="1"/>
    <col min="8" max="8" width="12.28515625" customWidth="1"/>
    <col min="9" max="9" width="13.5703125" customWidth="1"/>
    <col min="10" max="10" width="10.85546875" customWidth="1"/>
    <col min="11" max="11" width="16" customWidth="1"/>
    <col min="12" max="12" width="15.42578125" customWidth="1"/>
  </cols>
  <sheetData>
    <row r="1" spans="1:12" ht="15" customHeight="1" x14ac:dyDescent="0.25">
      <c r="A1" s="3"/>
      <c r="B1" s="5"/>
      <c r="C1" s="6"/>
      <c r="D1" s="1"/>
      <c r="E1" s="1"/>
      <c r="F1" s="2"/>
      <c r="G1" s="2"/>
      <c r="H1" s="48" t="s">
        <v>0</v>
      </c>
      <c r="I1" s="49"/>
      <c r="J1" s="49"/>
      <c r="K1" s="49"/>
      <c r="L1" s="49"/>
    </row>
    <row r="2" spans="1:12" ht="15" customHeight="1" x14ac:dyDescent="0.25">
      <c r="A2" s="3"/>
      <c r="B2" s="5"/>
      <c r="C2" s="6"/>
      <c r="D2" s="1"/>
      <c r="E2" s="1"/>
      <c r="F2" s="2"/>
      <c r="G2" s="2"/>
      <c r="H2" s="48" t="s">
        <v>702</v>
      </c>
      <c r="I2" s="49"/>
      <c r="J2" s="49"/>
      <c r="K2" s="49"/>
      <c r="L2" s="49"/>
    </row>
    <row r="3" spans="1:12" ht="15" customHeight="1" x14ac:dyDescent="0.25">
      <c r="A3" s="3"/>
      <c r="B3" s="5"/>
      <c r="C3" s="6"/>
      <c r="D3" s="1"/>
      <c r="E3" s="1"/>
      <c r="F3" s="2"/>
      <c r="G3" s="2"/>
      <c r="H3" s="81" t="s">
        <v>703</v>
      </c>
      <c r="I3" s="49"/>
      <c r="J3" s="49"/>
      <c r="K3" s="49"/>
      <c r="L3" s="49"/>
    </row>
    <row r="4" spans="1:12" ht="15" customHeight="1" x14ac:dyDescent="0.25">
      <c r="A4" s="3"/>
      <c r="B4" s="5"/>
      <c r="C4" s="6"/>
      <c r="D4" s="1"/>
      <c r="E4" s="1"/>
      <c r="F4" s="2"/>
      <c r="G4" s="2"/>
      <c r="H4" s="48"/>
      <c r="I4" s="49"/>
      <c r="J4" s="49"/>
      <c r="K4" s="49"/>
      <c r="L4" s="49"/>
    </row>
    <row r="5" spans="1:12" ht="15" customHeight="1" x14ac:dyDescent="0.25">
      <c r="A5" s="50" t="s">
        <v>127</v>
      </c>
      <c r="B5" s="50"/>
      <c r="C5" s="50"/>
      <c r="D5" s="50"/>
      <c r="E5" s="50"/>
      <c r="F5" s="50"/>
      <c r="G5" s="50"/>
      <c r="H5" s="50"/>
      <c r="I5" s="50"/>
      <c r="J5" s="50"/>
      <c r="K5" s="50"/>
      <c r="L5" s="50"/>
    </row>
    <row r="6" spans="1:12" ht="15" customHeight="1" x14ac:dyDescent="0.25">
      <c r="A6" s="54" t="s">
        <v>501</v>
      </c>
      <c r="B6" s="54"/>
      <c r="C6" s="54"/>
      <c r="D6" s="54"/>
      <c r="E6" s="54"/>
      <c r="F6" s="54"/>
      <c r="G6" s="54"/>
      <c r="H6" s="54"/>
      <c r="I6" s="54"/>
      <c r="J6" s="54"/>
      <c r="K6" s="54"/>
      <c r="L6" s="54"/>
    </row>
    <row r="7" spans="1:12" x14ac:dyDescent="0.25">
      <c r="A7" s="4"/>
      <c r="B7" s="5"/>
      <c r="C7" s="6"/>
      <c r="D7" s="1"/>
      <c r="E7" s="1"/>
      <c r="F7" s="2"/>
      <c r="G7" s="2"/>
      <c r="H7" s="2"/>
      <c r="I7" s="2"/>
      <c r="J7" s="2"/>
      <c r="K7" s="2"/>
      <c r="L7" s="2"/>
    </row>
    <row r="8" spans="1:12" ht="301.5" customHeight="1" x14ac:dyDescent="0.25">
      <c r="A8" s="9" t="s">
        <v>128</v>
      </c>
      <c r="B8" s="10" t="s">
        <v>132</v>
      </c>
      <c r="C8" s="11" t="s">
        <v>1</v>
      </c>
      <c r="D8" s="12" t="s">
        <v>2</v>
      </c>
      <c r="E8" s="12" t="s">
        <v>3</v>
      </c>
      <c r="F8" s="10" t="s">
        <v>4</v>
      </c>
      <c r="G8" s="10" t="s">
        <v>5</v>
      </c>
      <c r="H8" s="10" t="s">
        <v>6</v>
      </c>
      <c r="I8" s="13" t="s">
        <v>7</v>
      </c>
      <c r="J8" s="10" t="s">
        <v>8</v>
      </c>
      <c r="K8" s="10" t="s">
        <v>9</v>
      </c>
      <c r="L8" s="10" t="s">
        <v>10</v>
      </c>
    </row>
    <row r="9" spans="1:12" x14ac:dyDescent="0.25">
      <c r="A9" s="57" t="s">
        <v>11</v>
      </c>
      <c r="B9" s="58"/>
      <c r="C9" s="58"/>
      <c r="D9" s="58"/>
      <c r="E9" s="58"/>
      <c r="F9" s="58"/>
      <c r="G9" s="58"/>
      <c r="H9" s="58"/>
      <c r="I9" s="58"/>
      <c r="J9" s="58"/>
      <c r="K9" s="58"/>
      <c r="L9" s="59"/>
    </row>
    <row r="10" spans="1:12" ht="84" customHeight="1" x14ac:dyDescent="0.25">
      <c r="A10" s="14">
        <v>1</v>
      </c>
      <c r="B10" s="15" t="s">
        <v>139</v>
      </c>
      <c r="C10" s="16" t="s">
        <v>110</v>
      </c>
      <c r="D10" s="17">
        <v>775000</v>
      </c>
      <c r="E10" s="18">
        <f>SUM(D10-(D10*5/105))</f>
        <v>738095.23809523811</v>
      </c>
      <c r="F10" s="7" t="s">
        <v>668</v>
      </c>
      <c r="G10" s="19" t="s">
        <v>653</v>
      </c>
      <c r="H10" s="7" t="s">
        <v>596</v>
      </c>
      <c r="I10" s="7" t="s">
        <v>111</v>
      </c>
      <c r="J10" s="20" t="s">
        <v>604</v>
      </c>
      <c r="K10" s="7" t="s">
        <v>588</v>
      </c>
      <c r="L10" s="7" t="s">
        <v>589</v>
      </c>
    </row>
    <row r="11" spans="1:12" x14ac:dyDescent="0.25">
      <c r="A11" s="14"/>
      <c r="B11" s="21"/>
      <c r="C11" s="7"/>
      <c r="D11" s="12">
        <f>SUM(D10)</f>
        <v>775000</v>
      </c>
      <c r="E11" s="12">
        <f>SUM(E10)</f>
        <v>738095.23809523811</v>
      </c>
      <c r="F11" s="7"/>
      <c r="G11" s="19"/>
      <c r="H11" s="7"/>
      <c r="I11" s="7"/>
      <c r="J11" s="20"/>
      <c r="K11" s="7"/>
      <c r="L11" s="7"/>
    </row>
    <row r="12" spans="1:12" x14ac:dyDescent="0.25">
      <c r="A12" s="57" t="s">
        <v>605</v>
      </c>
      <c r="B12" s="58"/>
      <c r="C12" s="58"/>
      <c r="D12" s="58"/>
      <c r="E12" s="58"/>
      <c r="F12" s="58"/>
      <c r="G12" s="58"/>
      <c r="H12" s="58"/>
      <c r="I12" s="58"/>
      <c r="J12" s="58"/>
      <c r="K12" s="58"/>
      <c r="L12" s="59"/>
    </row>
    <row r="13" spans="1:12" ht="30.75" customHeight="1" x14ac:dyDescent="0.25">
      <c r="A13" s="63">
        <v>2</v>
      </c>
      <c r="B13" s="60" t="s">
        <v>133</v>
      </c>
      <c r="C13" s="7" t="s">
        <v>254</v>
      </c>
      <c r="D13" s="17">
        <v>2500</v>
      </c>
      <c r="E13" s="23">
        <f>SUM(D13/1.21)</f>
        <v>2066.1157024793388</v>
      </c>
      <c r="F13" s="55" t="s">
        <v>669</v>
      </c>
      <c r="G13" s="55" t="s">
        <v>648</v>
      </c>
      <c r="H13" s="55" t="s">
        <v>19</v>
      </c>
      <c r="I13" s="55" t="s">
        <v>215</v>
      </c>
      <c r="J13" s="55" t="s">
        <v>604</v>
      </c>
      <c r="K13" s="55" t="s">
        <v>153</v>
      </c>
      <c r="L13" s="55" t="s">
        <v>567</v>
      </c>
    </row>
    <row r="14" spans="1:12" ht="28.5" customHeight="1" x14ac:dyDescent="0.25">
      <c r="A14" s="64"/>
      <c r="B14" s="65"/>
      <c r="C14" s="7" t="s">
        <v>253</v>
      </c>
      <c r="D14" s="17">
        <v>2500</v>
      </c>
      <c r="E14" s="23">
        <f t="shared" ref="E14:E22" si="0">SUM(D14/1.21)</f>
        <v>2066.1157024793388</v>
      </c>
      <c r="F14" s="56"/>
      <c r="G14" s="61"/>
      <c r="H14" s="61" t="s">
        <v>19</v>
      </c>
      <c r="I14" s="61" t="s">
        <v>215</v>
      </c>
      <c r="J14" s="61" t="s">
        <v>150</v>
      </c>
      <c r="K14" s="61"/>
      <c r="L14" s="61"/>
    </row>
    <row r="15" spans="1:12" ht="75.75" customHeight="1" x14ac:dyDescent="0.25">
      <c r="A15" s="14">
        <v>3</v>
      </c>
      <c r="B15" s="16" t="s">
        <v>133</v>
      </c>
      <c r="C15" s="7" t="s">
        <v>255</v>
      </c>
      <c r="D15" s="17">
        <v>2000</v>
      </c>
      <c r="E15" s="23">
        <f t="shared" si="0"/>
        <v>1652.8925619834711</v>
      </c>
      <c r="F15" s="19" t="s">
        <v>671</v>
      </c>
      <c r="G15" s="19" t="s">
        <v>648</v>
      </c>
      <c r="H15" s="7" t="s">
        <v>19</v>
      </c>
      <c r="I15" s="17" t="s">
        <v>215</v>
      </c>
      <c r="J15" s="20" t="s">
        <v>604</v>
      </c>
      <c r="K15" s="7" t="s">
        <v>153</v>
      </c>
      <c r="L15" s="7" t="s">
        <v>567</v>
      </c>
    </row>
    <row r="16" spans="1:12" ht="39.75" customHeight="1" x14ac:dyDescent="0.25">
      <c r="A16" s="63">
        <v>4</v>
      </c>
      <c r="B16" s="60" t="s">
        <v>133</v>
      </c>
      <c r="C16" s="7" t="s">
        <v>657</v>
      </c>
      <c r="D16" s="17">
        <v>600</v>
      </c>
      <c r="E16" s="23">
        <f t="shared" si="0"/>
        <v>495.86776859504135</v>
      </c>
      <c r="F16" s="24" t="s">
        <v>670</v>
      </c>
      <c r="G16" s="55" t="s">
        <v>648</v>
      </c>
      <c r="H16" s="55" t="s">
        <v>19</v>
      </c>
      <c r="I16" s="55" t="s">
        <v>215</v>
      </c>
      <c r="J16" s="55" t="s">
        <v>604</v>
      </c>
      <c r="K16" s="60" t="s">
        <v>153</v>
      </c>
      <c r="L16" s="60" t="s">
        <v>567</v>
      </c>
    </row>
    <row r="17" spans="1:12" ht="28.5" customHeight="1" x14ac:dyDescent="0.25">
      <c r="A17" s="75"/>
      <c r="B17" s="74"/>
      <c r="C17" s="7" t="s">
        <v>256</v>
      </c>
      <c r="D17" s="17">
        <v>200</v>
      </c>
      <c r="E17" s="23">
        <f t="shared" si="0"/>
        <v>165.28925619834712</v>
      </c>
      <c r="F17" s="25"/>
      <c r="G17" s="69"/>
      <c r="H17" s="69" t="s">
        <v>19</v>
      </c>
      <c r="I17" s="69" t="s">
        <v>215</v>
      </c>
      <c r="J17" s="69" t="s">
        <v>150</v>
      </c>
      <c r="K17" s="79"/>
      <c r="L17" s="79"/>
    </row>
    <row r="18" spans="1:12" ht="27" customHeight="1" x14ac:dyDescent="0.25">
      <c r="A18" s="75"/>
      <c r="B18" s="74"/>
      <c r="C18" s="7" t="s">
        <v>257</v>
      </c>
      <c r="D18" s="17">
        <v>600</v>
      </c>
      <c r="E18" s="23">
        <f t="shared" si="0"/>
        <v>495.86776859504135</v>
      </c>
      <c r="F18" s="60" t="s">
        <v>665</v>
      </c>
      <c r="G18" s="69"/>
      <c r="H18" s="69" t="s">
        <v>19</v>
      </c>
      <c r="I18" s="69" t="s">
        <v>215</v>
      </c>
      <c r="J18" s="69" t="s">
        <v>150</v>
      </c>
      <c r="K18" s="79"/>
      <c r="L18" s="79"/>
    </row>
    <row r="19" spans="1:12" ht="29.25" customHeight="1" x14ac:dyDescent="0.25">
      <c r="A19" s="75"/>
      <c r="B19" s="74"/>
      <c r="C19" s="7" t="s">
        <v>260</v>
      </c>
      <c r="D19" s="17">
        <v>300</v>
      </c>
      <c r="E19" s="23">
        <f t="shared" si="0"/>
        <v>247.93388429752068</v>
      </c>
      <c r="F19" s="69"/>
      <c r="G19" s="69"/>
      <c r="H19" s="69" t="s">
        <v>19</v>
      </c>
      <c r="I19" s="69" t="s">
        <v>215</v>
      </c>
      <c r="J19" s="69" t="s">
        <v>150</v>
      </c>
      <c r="K19" s="79"/>
      <c r="L19" s="79"/>
    </row>
    <row r="20" spans="1:12" ht="25.5" hidden="1" x14ac:dyDescent="0.25">
      <c r="A20" s="64"/>
      <c r="B20" s="65" t="s">
        <v>133</v>
      </c>
      <c r="C20" s="7" t="s">
        <v>258</v>
      </c>
      <c r="D20" s="17">
        <v>60</v>
      </c>
      <c r="E20" s="23">
        <f t="shared" si="0"/>
        <v>49.586776859504134</v>
      </c>
      <c r="F20" s="61"/>
      <c r="G20" s="61"/>
      <c r="H20" s="61" t="s">
        <v>19</v>
      </c>
      <c r="I20" s="61" t="s">
        <v>215</v>
      </c>
      <c r="J20" s="61" t="s">
        <v>150</v>
      </c>
      <c r="K20" s="62"/>
      <c r="L20" s="62"/>
    </row>
    <row r="21" spans="1:12" ht="78.75" customHeight="1" x14ac:dyDescent="0.25">
      <c r="A21" s="14">
        <v>5</v>
      </c>
      <c r="B21" s="16" t="s">
        <v>133</v>
      </c>
      <c r="C21" s="7" t="s">
        <v>259</v>
      </c>
      <c r="D21" s="17">
        <v>6000</v>
      </c>
      <c r="E21" s="23">
        <f t="shared" si="0"/>
        <v>4958.6776859504134</v>
      </c>
      <c r="F21" s="7" t="s">
        <v>672</v>
      </c>
      <c r="G21" s="19" t="s">
        <v>648</v>
      </c>
      <c r="H21" s="7" t="s">
        <v>599</v>
      </c>
      <c r="I21" s="17" t="s">
        <v>215</v>
      </c>
      <c r="J21" s="20" t="s">
        <v>604</v>
      </c>
      <c r="K21" s="7" t="s">
        <v>153</v>
      </c>
      <c r="L21" s="7" t="s">
        <v>567</v>
      </c>
    </row>
    <row r="22" spans="1:12" ht="78.75" customHeight="1" x14ac:dyDescent="0.25">
      <c r="A22" s="14">
        <v>6</v>
      </c>
      <c r="B22" s="7" t="s">
        <v>134</v>
      </c>
      <c r="C22" s="7" t="s">
        <v>33</v>
      </c>
      <c r="D22" s="17">
        <v>2500</v>
      </c>
      <c r="E22" s="23">
        <f t="shared" si="0"/>
        <v>2066.1157024793388</v>
      </c>
      <c r="F22" s="7" t="s">
        <v>667</v>
      </c>
      <c r="G22" s="19" t="s">
        <v>648</v>
      </c>
      <c r="H22" s="7" t="s">
        <v>599</v>
      </c>
      <c r="I22" s="17" t="s">
        <v>215</v>
      </c>
      <c r="J22" s="20" t="s">
        <v>604</v>
      </c>
      <c r="K22" s="7" t="s">
        <v>153</v>
      </c>
      <c r="L22" s="7" t="s">
        <v>567</v>
      </c>
    </row>
    <row r="23" spans="1:12" x14ac:dyDescent="0.25">
      <c r="A23" s="14"/>
      <c r="B23" s="21"/>
      <c r="C23" s="7"/>
      <c r="D23" s="14">
        <f>SUM(D13:D22)</f>
        <v>17260</v>
      </c>
      <c r="E23" s="26">
        <f>SUM(E13:E22)</f>
        <v>14264.462809917357</v>
      </c>
      <c r="F23" s="7"/>
      <c r="G23" s="19"/>
      <c r="H23" s="7"/>
      <c r="I23" s="17"/>
      <c r="J23" s="20"/>
      <c r="K23" s="7"/>
      <c r="L23" s="7"/>
    </row>
    <row r="24" spans="1:12" x14ac:dyDescent="0.25">
      <c r="A24" s="57" t="s">
        <v>606</v>
      </c>
      <c r="B24" s="58"/>
      <c r="C24" s="58"/>
      <c r="D24" s="58"/>
      <c r="E24" s="58"/>
      <c r="F24" s="58"/>
      <c r="G24" s="58"/>
      <c r="H24" s="58"/>
      <c r="I24" s="58"/>
      <c r="J24" s="58"/>
      <c r="K24" s="58"/>
      <c r="L24" s="59"/>
    </row>
    <row r="25" spans="1:12" ht="75.75" customHeight="1" x14ac:dyDescent="0.25">
      <c r="A25" s="14">
        <v>7</v>
      </c>
      <c r="B25" s="16" t="s">
        <v>133</v>
      </c>
      <c r="C25" s="7" t="s">
        <v>206</v>
      </c>
      <c r="D25" s="15">
        <v>1400</v>
      </c>
      <c r="E25" s="23">
        <f>SUM(D25/1.21)</f>
        <v>1157.0247933884298</v>
      </c>
      <c r="F25" s="7" t="s">
        <v>665</v>
      </c>
      <c r="G25" s="19" t="s">
        <v>654</v>
      </c>
      <c r="H25" s="17" t="s">
        <v>28</v>
      </c>
      <c r="I25" s="17" t="s">
        <v>22</v>
      </c>
      <c r="J25" s="20" t="s">
        <v>604</v>
      </c>
      <c r="K25" s="7" t="s">
        <v>153</v>
      </c>
      <c r="L25" s="7" t="s">
        <v>567</v>
      </c>
    </row>
    <row r="26" spans="1:12" ht="77.25" customHeight="1" x14ac:dyDescent="0.25">
      <c r="A26" s="14">
        <v>8</v>
      </c>
      <c r="B26" s="16" t="s">
        <v>133</v>
      </c>
      <c r="C26" s="7" t="s">
        <v>207</v>
      </c>
      <c r="D26" s="15">
        <v>3500</v>
      </c>
      <c r="E26" s="23">
        <f t="shared" ref="E26:E34" si="1">SUM(D26/1.21)</f>
        <v>2892.5619834710747</v>
      </c>
      <c r="F26" s="7" t="s">
        <v>665</v>
      </c>
      <c r="G26" s="19" t="s">
        <v>647</v>
      </c>
      <c r="H26" s="17" t="s">
        <v>28</v>
      </c>
      <c r="I26" s="17" t="s">
        <v>22</v>
      </c>
      <c r="J26" s="20" t="s">
        <v>604</v>
      </c>
      <c r="K26" s="7" t="s">
        <v>153</v>
      </c>
      <c r="L26" s="7" t="s">
        <v>567</v>
      </c>
    </row>
    <row r="27" spans="1:12" ht="76.5" customHeight="1" x14ac:dyDescent="0.25">
      <c r="A27" s="14">
        <v>9</v>
      </c>
      <c r="B27" s="21" t="s">
        <v>474</v>
      </c>
      <c r="C27" s="7" t="s">
        <v>205</v>
      </c>
      <c r="D27" s="15">
        <v>5000</v>
      </c>
      <c r="E27" s="23">
        <f>SUM(D27/1.05)</f>
        <v>4761.9047619047615</v>
      </c>
      <c r="F27" s="7" t="s">
        <v>673</v>
      </c>
      <c r="G27" s="19" t="s">
        <v>658</v>
      </c>
      <c r="H27" s="17" t="s">
        <v>13</v>
      </c>
      <c r="I27" s="17" t="s">
        <v>22</v>
      </c>
      <c r="J27" s="20" t="s">
        <v>604</v>
      </c>
      <c r="K27" s="7" t="s">
        <v>153</v>
      </c>
      <c r="L27" s="7" t="s">
        <v>567</v>
      </c>
    </row>
    <row r="28" spans="1:12" ht="43.5" customHeight="1" x14ac:dyDescent="0.25">
      <c r="A28" s="76">
        <v>10</v>
      </c>
      <c r="B28" s="60" t="s">
        <v>133</v>
      </c>
      <c r="C28" s="7" t="s">
        <v>208</v>
      </c>
      <c r="D28" s="15">
        <v>2100</v>
      </c>
      <c r="E28" s="23">
        <f t="shared" si="1"/>
        <v>1735.5371900826447</v>
      </c>
      <c r="F28" s="55" t="s">
        <v>669</v>
      </c>
      <c r="G28" s="55" t="s">
        <v>654</v>
      </c>
      <c r="H28" s="55" t="s">
        <v>15</v>
      </c>
      <c r="I28" s="55" t="s">
        <v>22</v>
      </c>
      <c r="J28" s="55" t="s">
        <v>604</v>
      </c>
      <c r="K28" s="55" t="s">
        <v>153</v>
      </c>
      <c r="L28" s="55" t="s">
        <v>567</v>
      </c>
    </row>
    <row r="29" spans="1:12" ht="34.5" customHeight="1" x14ac:dyDescent="0.25">
      <c r="A29" s="80"/>
      <c r="B29" s="65" t="s">
        <v>133</v>
      </c>
      <c r="C29" s="7" t="s">
        <v>209</v>
      </c>
      <c r="D29" s="15">
        <v>2400</v>
      </c>
      <c r="E29" s="23">
        <f t="shared" si="1"/>
        <v>1983.4710743801654</v>
      </c>
      <c r="F29" s="61"/>
      <c r="G29" s="61"/>
      <c r="H29" s="61" t="s">
        <v>15</v>
      </c>
      <c r="I29" s="61" t="s">
        <v>22</v>
      </c>
      <c r="J29" s="61" t="s">
        <v>150</v>
      </c>
      <c r="K29" s="61"/>
      <c r="L29" s="61"/>
    </row>
    <row r="30" spans="1:12" ht="87" customHeight="1" x14ac:dyDescent="0.25">
      <c r="A30" s="76">
        <v>11</v>
      </c>
      <c r="B30" s="60" t="s">
        <v>133</v>
      </c>
      <c r="C30" s="7" t="s">
        <v>655</v>
      </c>
      <c r="D30" s="15">
        <v>700</v>
      </c>
      <c r="E30" s="23">
        <f t="shared" si="1"/>
        <v>578.51239669421489</v>
      </c>
      <c r="F30" s="60" t="s">
        <v>932</v>
      </c>
      <c r="G30" s="60" t="s">
        <v>647</v>
      </c>
      <c r="H30" s="60" t="s">
        <v>13</v>
      </c>
      <c r="I30" s="60" t="s">
        <v>22</v>
      </c>
      <c r="J30" s="60" t="s">
        <v>604</v>
      </c>
      <c r="K30" s="55" t="s">
        <v>153</v>
      </c>
      <c r="L30" s="55" t="s">
        <v>567</v>
      </c>
    </row>
    <row r="31" spans="1:12" ht="78" customHeight="1" x14ac:dyDescent="0.25">
      <c r="A31" s="77"/>
      <c r="B31" s="69"/>
      <c r="C31" s="7" t="s">
        <v>656</v>
      </c>
      <c r="D31" s="15">
        <v>300</v>
      </c>
      <c r="E31" s="23">
        <f t="shared" si="1"/>
        <v>247.93388429752068</v>
      </c>
      <c r="F31" s="69"/>
      <c r="G31" s="69"/>
      <c r="H31" s="69" t="s">
        <v>13</v>
      </c>
      <c r="I31" s="69" t="s">
        <v>22</v>
      </c>
      <c r="J31" s="69" t="s">
        <v>150</v>
      </c>
      <c r="K31" s="69"/>
      <c r="L31" s="69"/>
    </row>
    <row r="32" spans="1:12" ht="28.5" customHeight="1" x14ac:dyDescent="0.25">
      <c r="A32" s="78"/>
      <c r="B32" s="61"/>
      <c r="C32" s="7" t="s">
        <v>210</v>
      </c>
      <c r="D32" s="15">
        <v>250</v>
      </c>
      <c r="E32" s="23">
        <f t="shared" si="1"/>
        <v>206.61157024793388</v>
      </c>
      <c r="F32" s="61"/>
      <c r="G32" s="61"/>
      <c r="H32" s="61" t="s">
        <v>15</v>
      </c>
      <c r="I32" s="61" t="s">
        <v>22</v>
      </c>
      <c r="J32" s="61" t="s">
        <v>150</v>
      </c>
      <c r="K32" s="61"/>
      <c r="L32" s="61"/>
    </row>
    <row r="33" spans="1:12" ht="76.5" customHeight="1" x14ac:dyDescent="0.25">
      <c r="A33" s="14">
        <v>12</v>
      </c>
      <c r="B33" s="16" t="s">
        <v>133</v>
      </c>
      <c r="C33" s="7" t="s">
        <v>211</v>
      </c>
      <c r="D33" s="15">
        <v>2500</v>
      </c>
      <c r="E33" s="23">
        <f t="shared" si="1"/>
        <v>2066.1157024793388</v>
      </c>
      <c r="F33" s="7" t="s">
        <v>674</v>
      </c>
      <c r="G33" s="19" t="s">
        <v>647</v>
      </c>
      <c r="H33" s="17" t="s">
        <v>15</v>
      </c>
      <c r="I33" s="17" t="s">
        <v>22</v>
      </c>
      <c r="J33" s="20" t="s">
        <v>604</v>
      </c>
      <c r="K33" s="7" t="s">
        <v>153</v>
      </c>
      <c r="L33" s="7" t="s">
        <v>567</v>
      </c>
    </row>
    <row r="34" spans="1:12" ht="81" customHeight="1" x14ac:dyDescent="0.25">
      <c r="A34" s="14">
        <v>13</v>
      </c>
      <c r="B34" s="16" t="s">
        <v>133</v>
      </c>
      <c r="C34" s="7" t="s">
        <v>212</v>
      </c>
      <c r="D34" s="15">
        <v>350</v>
      </c>
      <c r="E34" s="23">
        <f t="shared" si="1"/>
        <v>289.25619834710744</v>
      </c>
      <c r="F34" s="7" t="s">
        <v>665</v>
      </c>
      <c r="G34" s="19" t="s">
        <v>647</v>
      </c>
      <c r="H34" s="17" t="s">
        <v>15</v>
      </c>
      <c r="I34" s="17" t="s">
        <v>22</v>
      </c>
      <c r="J34" s="20" t="s">
        <v>604</v>
      </c>
      <c r="K34" s="7" t="s">
        <v>153</v>
      </c>
      <c r="L34" s="7" t="s">
        <v>567</v>
      </c>
    </row>
    <row r="35" spans="1:12" x14ac:dyDescent="0.25">
      <c r="A35" s="14"/>
      <c r="B35" s="27"/>
      <c r="C35" s="7"/>
      <c r="D35" s="14">
        <f>SUM(D25:D34)</f>
        <v>18500</v>
      </c>
      <c r="E35" s="26">
        <f>SUM(E25:E34)</f>
        <v>15918.929555293194</v>
      </c>
      <c r="F35" s="7"/>
      <c r="G35" s="19"/>
      <c r="H35" s="17"/>
      <c r="I35" s="17"/>
      <c r="J35" s="20"/>
      <c r="K35" s="7"/>
      <c r="L35" s="7"/>
    </row>
    <row r="36" spans="1:12" x14ac:dyDescent="0.25">
      <c r="A36" s="57" t="s">
        <v>649</v>
      </c>
      <c r="B36" s="58"/>
      <c r="C36" s="58"/>
      <c r="D36" s="58"/>
      <c r="E36" s="58"/>
      <c r="F36" s="58"/>
      <c r="G36" s="58"/>
      <c r="H36" s="58"/>
      <c r="I36" s="58"/>
      <c r="J36" s="58"/>
      <c r="K36" s="58"/>
      <c r="L36" s="59"/>
    </row>
    <row r="37" spans="1:12" ht="91.5" customHeight="1" x14ac:dyDescent="0.25">
      <c r="A37" s="14">
        <v>14</v>
      </c>
      <c r="B37" s="16" t="s">
        <v>133</v>
      </c>
      <c r="C37" s="16" t="s">
        <v>129</v>
      </c>
      <c r="D37" s="18">
        <v>1800</v>
      </c>
      <c r="E37" s="18">
        <f t="shared" ref="E37:E48" si="2">D37/1.21</f>
        <v>1487.6033057851241</v>
      </c>
      <c r="F37" s="7" t="s">
        <v>669</v>
      </c>
      <c r="G37" s="19" t="s">
        <v>594</v>
      </c>
      <c r="H37" s="7" t="s">
        <v>19</v>
      </c>
      <c r="I37" s="28" t="s">
        <v>22</v>
      </c>
      <c r="J37" s="20" t="s">
        <v>604</v>
      </c>
      <c r="K37" s="7" t="s">
        <v>153</v>
      </c>
      <c r="L37" s="7" t="s">
        <v>567</v>
      </c>
    </row>
    <row r="38" spans="1:12" ht="43.5" customHeight="1" x14ac:dyDescent="0.25">
      <c r="A38" s="63">
        <v>15</v>
      </c>
      <c r="B38" s="60" t="s">
        <v>134</v>
      </c>
      <c r="C38" s="16" t="s">
        <v>456</v>
      </c>
      <c r="D38" s="18">
        <v>4000</v>
      </c>
      <c r="E38" s="18">
        <f t="shared" si="2"/>
        <v>3305.7851239669421</v>
      </c>
      <c r="F38" s="60" t="s">
        <v>675</v>
      </c>
      <c r="G38" s="60" t="s">
        <v>594</v>
      </c>
      <c r="H38" s="7" t="s">
        <v>19</v>
      </c>
      <c r="I38" s="60" t="s">
        <v>22</v>
      </c>
      <c r="J38" s="60" t="s">
        <v>604</v>
      </c>
      <c r="K38" s="60" t="s">
        <v>153</v>
      </c>
      <c r="L38" s="60" t="s">
        <v>567</v>
      </c>
    </row>
    <row r="39" spans="1:12" ht="44.25" customHeight="1" x14ac:dyDescent="0.25">
      <c r="A39" s="75"/>
      <c r="B39" s="74" t="s">
        <v>134</v>
      </c>
      <c r="C39" s="16" t="s">
        <v>130</v>
      </c>
      <c r="D39" s="18">
        <v>1800</v>
      </c>
      <c r="E39" s="18">
        <f t="shared" si="2"/>
        <v>1487.6033057851241</v>
      </c>
      <c r="F39" s="69"/>
      <c r="G39" s="69"/>
      <c r="H39" s="60" t="s">
        <v>15</v>
      </c>
      <c r="I39" s="69"/>
      <c r="J39" s="69"/>
      <c r="K39" s="70"/>
      <c r="L39" s="70"/>
    </row>
    <row r="40" spans="1:12" ht="30" customHeight="1" x14ac:dyDescent="0.25">
      <c r="A40" s="64"/>
      <c r="B40" s="65" t="s">
        <v>134</v>
      </c>
      <c r="C40" s="16" t="s">
        <v>457</v>
      </c>
      <c r="D40" s="18">
        <v>1200</v>
      </c>
      <c r="E40" s="18">
        <f t="shared" si="2"/>
        <v>991.73553719008271</v>
      </c>
      <c r="F40" s="61"/>
      <c r="G40" s="61"/>
      <c r="H40" s="61"/>
      <c r="I40" s="61"/>
      <c r="J40" s="61"/>
      <c r="K40" s="71"/>
      <c r="L40" s="71"/>
    </row>
    <row r="41" spans="1:12" ht="90.75" customHeight="1" x14ac:dyDescent="0.25">
      <c r="A41" s="14">
        <v>16</v>
      </c>
      <c r="B41" s="16" t="s">
        <v>134</v>
      </c>
      <c r="C41" s="16" t="s">
        <v>455</v>
      </c>
      <c r="D41" s="18">
        <v>800</v>
      </c>
      <c r="E41" s="18">
        <f t="shared" si="2"/>
        <v>661.15702479338847</v>
      </c>
      <c r="F41" s="7" t="s">
        <v>676</v>
      </c>
      <c r="G41" s="19" t="s">
        <v>594</v>
      </c>
      <c r="H41" s="7" t="s">
        <v>15</v>
      </c>
      <c r="I41" s="28" t="s">
        <v>22</v>
      </c>
      <c r="J41" s="20" t="s">
        <v>604</v>
      </c>
      <c r="K41" s="7" t="s">
        <v>153</v>
      </c>
      <c r="L41" s="7" t="s">
        <v>567</v>
      </c>
    </row>
    <row r="42" spans="1:12" ht="41.25" customHeight="1" x14ac:dyDescent="0.25">
      <c r="A42" s="76">
        <v>17</v>
      </c>
      <c r="B42" s="60" t="s">
        <v>576</v>
      </c>
      <c r="C42" s="7" t="s">
        <v>511</v>
      </c>
      <c r="D42" s="17">
        <v>300</v>
      </c>
      <c r="E42" s="23">
        <f t="shared" ref="E42:E46" si="3">SUM(D42/1.21)</f>
        <v>247.93388429752068</v>
      </c>
      <c r="F42" s="55" t="s">
        <v>670</v>
      </c>
      <c r="G42" s="55" t="s">
        <v>659</v>
      </c>
      <c r="H42" s="55" t="s">
        <v>19</v>
      </c>
      <c r="I42" s="55" t="s">
        <v>215</v>
      </c>
      <c r="J42" s="55" t="s">
        <v>604</v>
      </c>
      <c r="K42" s="55" t="s">
        <v>153</v>
      </c>
      <c r="L42" s="55" t="s">
        <v>567</v>
      </c>
    </row>
    <row r="43" spans="1:12" ht="27" customHeight="1" x14ac:dyDescent="0.25">
      <c r="A43" s="77"/>
      <c r="B43" s="69"/>
      <c r="C43" s="7" t="s">
        <v>512</v>
      </c>
      <c r="D43" s="17">
        <v>170</v>
      </c>
      <c r="E43" s="23">
        <f t="shared" si="3"/>
        <v>140.49586776859505</v>
      </c>
      <c r="F43" s="61"/>
      <c r="G43" s="69"/>
      <c r="H43" s="69" t="s">
        <v>19</v>
      </c>
      <c r="I43" s="69" t="s">
        <v>215</v>
      </c>
      <c r="J43" s="69" t="s">
        <v>150</v>
      </c>
      <c r="K43" s="69"/>
      <c r="L43" s="69"/>
    </row>
    <row r="44" spans="1:12" ht="33" customHeight="1" x14ac:dyDescent="0.25">
      <c r="A44" s="77"/>
      <c r="B44" s="69"/>
      <c r="C44" s="7" t="s">
        <v>513</v>
      </c>
      <c r="D44" s="17">
        <v>200</v>
      </c>
      <c r="E44" s="23">
        <f t="shared" si="3"/>
        <v>165.28925619834712</v>
      </c>
      <c r="F44" s="60" t="s">
        <v>665</v>
      </c>
      <c r="G44" s="69"/>
      <c r="H44" s="69" t="s">
        <v>19</v>
      </c>
      <c r="I44" s="69" t="s">
        <v>215</v>
      </c>
      <c r="J44" s="69" t="s">
        <v>150</v>
      </c>
      <c r="K44" s="69"/>
      <c r="L44" s="69"/>
    </row>
    <row r="45" spans="1:12" ht="25.5" customHeight="1" x14ac:dyDescent="0.25">
      <c r="A45" s="77"/>
      <c r="B45" s="69"/>
      <c r="C45" s="7" t="s">
        <v>514</v>
      </c>
      <c r="D45" s="17">
        <v>100</v>
      </c>
      <c r="E45" s="23">
        <f t="shared" si="3"/>
        <v>82.644628099173559</v>
      </c>
      <c r="F45" s="69"/>
      <c r="G45" s="69"/>
      <c r="H45" s="69" t="s">
        <v>19</v>
      </c>
      <c r="I45" s="69" t="s">
        <v>215</v>
      </c>
      <c r="J45" s="69" t="s">
        <v>150</v>
      </c>
      <c r="K45" s="69"/>
      <c r="L45" s="69"/>
    </row>
    <row r="46" spans="1:12" ht="27" customHeight="1" x14ac:dyDescent="0.25">
      <c r="A46" s="78"/>
      <c r="B46" s="61"/>
      <c r="C46" s="7" t="s">
        <v>515</v>
      </c>
      <c r="D46" s="17">
        <v>30</v>
      </c>
      <c r="E46" s="23">
        <f t="shared" si="3"/>
        <v>24.793388429752067</v>
      </c>
      <c r="F46" s="61"/>
      <c r="G46" s="61"/>
      <c r="H46" s="61" t="s">
        <v>19</v>
      </c>
      <c r="I46" s="61" t="s">
        <v>215</v>
      </c>
      <c r="J46" s="61" t="s">
        <v>150</v>
      </c>
      <c r="K46" s="61"/>
      <c r="L46" s="61"/>
    </row>
    <row r="47" spans="1:12" ht="90.75" customHeight="1" x14ac:dyDescent="0.25">
      <c r="A47" s="14">
        <v>18</v>
      </c>
      <c r="B47" s="16" t="s">
        <v>133</v>
      </c>
      <c r="C47" s="16" t="s">
        <v>34</v>
      </c>
      <c r="D47" s="18">
        <v>6000</v>
      </c>
      <c r="E47" s="18">
        <f t="shared" si="2"/>
        <v>4958.6776859504134</v>
      </c>
      <c r="F47" s="7" t="s">
        <v>672</v>
      </c>
      <c r="G47" s="19" t="s">
        <v>659</v>
      </c>
      <c r="H47" s="7" t="s">
        <v>20</v>
      </c>
      <c r="I47" s="28" t="s">
        <v>22</v>
      </c>
      <c r="J47" s="20" t="s">
        <v>604</v>
      </c>
      <c r="K47" s="7" t="s">
        <v>153</v>
      </c>
      <c r="L47" s="7" t="s">
        <v>567</v>
      </c>
    </row>
    <row r="48" spans="1:12" ht="90.75" customHeight="1" x14ac:dyDescent="0.25">
      <c r="A48" s="14">
        <v>19</v>
      </c>
      <c r="B48" s="16" t="s">
        <v>133</v>
      </c>
      <c r="C48" s="16" t="s">
        <v>458</v>
      </c>
      <c r="D48" s="18">
        <v>800</v>
      </c>
      <c r="E48" s="18">
        <f t="shared" si="2"/>
        <v>661.15702479338847</v>
      </c>
      <c r="F48" s="7" t="s">
        <v>677</v>
      </c>
      <c r="G48" s="19" t="s">
        <v>659</v>
      </c>
      <c r="H48" s="7" t="s">
        <v>20</v>
      </c>
      <c r="I48" s="28" t="s">
        <v>22</v>
      </c>
      <c r="J48" s="20" t="s">
        <v>604</v>
      </c>
      <c r="K48" s="7" t="s">
        <v>153</v>
      </c>
      <c r="L48" s="7" t="s">
        <v>567</v>
      </c>
    </row>
    <row r="49" spans="1:12" x14ac:dyDescent="0.25">
      <c r="A49" s="14"/>
      <c r="B49" s="27"/>
      <c r="C49" s="7"/>
      <c r="D49" s="12">
        <f>SUM(D37:D48)</f>
        <v>17200</v>
      </c>
      <c r="E49" s="12">
        <f>SUM(E37:E48)</f>
        <v>14214.876033057852</v>
      </c>
      <c r="F49" s="7"/>
      <c r="G49" s="19"/>
      <c r="H49" s="7"/>
      <c r="I49" s="7"/>
      <c r="J49" s="20"/>
      <c r="K49" s="7"/>
      <c r="L49" s="7"/>
    </row>
    <row r="50" spans="1:12" s="8" customFormat="1" x14ac:dyDescent="0.25">
      <c r="A50" s="57" t="s">
        <v>646</v>
      </c>
      <c r="B50" s="58"/>
      <c r="C50" s="58"/>
      <c r="D50" s="58"/>
      <c r="E50" s="58"/>
      <c r="F50" s="58"/>
      <c r="G50" s="58"/>
      <c r="H50" s="58"/>
      <c r="I50" s="58"/>
      <c r="J50" s="58"/>
      <c r="K50" s="58"/>
      <c r="L50" s="59"/>
    </row>
    <row r="51" spans="1:12" ht="75" customHeight="1" x14ac:dyDescent="0.25">
      <c r="A51" s="14">
        <v>20</v>
      </c>
      <c r="B51" s="16" t="s">
        <v>475</v>
      </c>
      <c r="C51" s="7" t="s">
        <v>226</v>
      </c>
      <c r="D51" s="17">
        <v>18150</v>
      </c>
      <c r="E51" s="23">
        <f>SUM(D51/1.21)</f>
        <v>15000</v>
      </c>
      <c r="F51" s="7" t="s">
        <v>939</v>
      </c>
      <c r="G51" s="19" t="s">
        <v>645</v>
      </c>
      <c r="H51" s="17" t="s">
        <v>595</v>
      </c>
      <c r="I51" s="17" t="s">
        <v>17</v>
      </c>
      <c r="J51" s="20" t="s">
        <v>604</v>
      </c>
      <c r="K51" s="7" t="s">
        <v>153</v>
      </c>
      <c r="L51" s="7" t="s">
        <v>567</v>
      </c>
    </row>
    <row r="52" spans="1:12" ht="76.5" customHeight="1" x14ac:dyDescent="0.25">
      <c r="A52" s="14">
        <v>21</v>
      </c>
      <c r="B52" s="16" t="s">
        <v>476</v>
      </c>
      <c r="C52" s="7" t="s">
        <v>229</v>
      </c>
      <c r="D52" s="17">
        <v>6000</v>
      </c>
      <c r="E52" s="23">
        <f t="shared" ref="E52:E75" si="4">SUM(D52/1.21)</f>
        <v>4958.6776859504134</v>
      </c>
      <c r="F52" s="7" t="s">
        <v>678</v>
      </c>
      <c r="G52" s="19" t="s">
        <v>645</v>
      </c>
      <c r="H52" s="17" t="s">
        <v>596</v>
      </c>
      <c r="I52" s="17" t="s">
        <v>17</v>
      </c>
      <c r="J52" s="20" t="s">
        <v>604</v>
      </c>
      <c r="K52" s="7" t="s">
        <v>153</v>
      </c>
      <c r="L52" s="7" t="s">
        <v>567</v>
      </c>
    </row>
    <row r="53" spans="1:12" ht="192.75" customHeight="1" x14ac:dyDescent="0.25">
      <c r="A53" s="14">
        <v>22</v>
      </c>
      <c r="B53" s="16" t="s">
        <v>476</v>
      </c>
      <c r="C53" s="7" t="s">
        <v>230</v>
      </c>
      <c r="D53" s="17">
        <v>13500</v>
      </c>
      <c r="E53" s="23">
        <f t="shared" si="4"/>
        <v>11157.024793388429</v>
      </c>
      <c r="F53" s="7" t="s">
        <v>938</v>
      </c>
      <c r="G53" s="19" t="s">
        <v>645</v>
      </c>
      <c r="H53" s="17" t="s">
        <v>595</v>
      </c>
      <c r="I53" s="17" t="s">
        <v>17</v>
      </c>
      <c r="J53" s="20" t="s">
        <v>604</v>
      </c>
      <c r="K53" s="7" t="s">
        <v>153</v>
      </c>
      <c r="L53" s="7" t="s">
        <v>567</v>
      </c>
    </row>
    <row r="54" spans="1:12" ht="83.25" customHeight="1" x14ac:dyDescent="0.25">
      <c r="A54" s="14">
        <v>23</v>
      </c>
      <c r="B54" s="16" t="s">
        <v>144</v>
      </c>
      <c r="C54" s="7" t="s">
        <v>227</v>
      </c>
      <c r="D54" s="17">
        <v>4500</v>
      </c>
      <c r="E54" s="23">
        <f t="shared" si="4"/>
        <v>3719.0082644628101</v>
      </c>
      <c r="F54" s="7" t="s">
        <v>940</v>
      </c>
      <c r="G54" s="19" t="s">
        <v>645</v>
      </c>
      <c r="H54" s="17" t="s">
        <v>595</v>
      </c>
      <c r="I54" s="17" t="s">
        <v>12</v>
      </c>
      <c r="J54" s="20" t="s">
        <v>604</v>
      </c>
      <c r="K54" s="7" t="s">
        <v>153</v>
      </c>
      <c r="L54" s="7" t="s">
        <v>567</v>
      </c>
    </row>
    <row r="55" spans="1:12" ht="78.75" customHeight="1" x14ac:dyDescent="0.25">
      <c r="A55" s="14">
        <v>24</v>
      </c>
      <c r="B55" s="16" t="s">
        <v>144</v>
      </c>
      <c r="C55" s="7" t="s">
        <v>228</v>
      </c>
      <c r="D55" s="17">
        <v>18000</v>
      </c>
      <c r="E55" s="23">
        <f t="shared" si="4"/>
        <v>14876.03305785124</v>
      </c>
      <c r="F55" s="7" t="s">
        <v>679</v>
      </c>
      <c r="G55" s="19" t="s">
        <v>645</v>
      </c>
      <c r="H55" s="17" t="s">
        <v>596</v>
      </c>
      <c r="I55" s="17" t="s">
        <v>12</v>
      </c>
      <c r="J55" s="20" t="s">
        <v>604</v>
      </c>
      <c r="K55" s="7" t="s">
        <v>153</v>
      </c>
      <c r="L55" s="7" t="s">
        <v>567</v>
      </c>
    </row>
    <row r="56" spans="1:12" ht="79.5" customHeight="1" x14ac:dyDescent="0.25">
      <c r="A56" s="14">
        <v>25</v>
      </c>
      <c r="B56" s="16" t="s">
        <v>144</v>
      </c>
      <c r="C56" s="7" t="s">
        <v>510</v>
      </c>
      <c r="D56" s="17">
        <v>65000</v>
      </c>
      <c r="E56" s="23">
        <f t="shared" si="4"/>
        <v>53719.008264462813</v>
      </c>
      <c r="F56" s="7" t="s">
        <v>937</v>
      </c>
      <c r="G56" s="19" t="s">
        <v>704</v>
      </c>
      <c r="H56" s="17" t="s">
        <v>595</v>
      </c>
      <c r="I56" s="17" t="s">
        <v>12</v>
      </c>
      <c r="J56" s="20" t="s">
        <v>604</v>
      </c>
      <c r="K56" s="7" t="s">
        <v>564</v>
      </c>
      <c r="L56" s="19" t="s">
        <v>572</v>
      </c>
    </row>
    <row r="57" spans="1:12" ht="76.5" customHeight="1" x14ac:dyDescent="0.25">
      <c r="A57" s="14">
        <v>26</v>
      </c>
      <c r="B57" s="16" t="s">
        <v>136</v>
      </c>
      <c r="C57" s="7" t="s">
        <v>231</v>
      </c>
      <c r="D57" s="17">
        <v>10000</v>
      </c>
      <c r="E57" s="23">
        <f t="shared" si="4"/>
        <v>8264.4628099173551</v>
      </c>
      <c r="F57" s="7" t="s">
        <v>680</v>
      </c>
      <c r="G57" s="19" t="s">
        <v>704</v>
      </c>
      <c r="H57" s="17" t="s">
        <v>595</v>
      </c>
      <c r="I57" s="17" t="s">
        <v>12</v>
      </c>
      <c r="J57" s="20" t="s">
        <v>604</v>
      </c>
      <c r="K57" s="7" t="s">
        <v>153</v>
      </c>
      <c r="L57" s="19" t="s">
        <v>567</v>
      </c>
    </row>
    <row r="58" spans="1:12" ht="81" customHeight="1" x14ac:dyDescent="0.25">
      <c r="A58" s="14">
        <v>27</v>
      </c>
      <c r="B58" s="16" t="s">
        <v>136</v>
      </c>
      <c r="C58" s="7" t="s">
        <v>232</v>
      </c>
      <c r="D58" s="17">
        <v>30000</v>
      </c>
      <c r="E58" s="23">
        <f t="shared" si="4"/>
        <v>24793.388429752067</v>
      </c>
      <c r="F58" s="7" t="s">
        <v>680</v>
      </c>
      <c r="G58" s="19" t="s">
        <v>645</v>
      </c>
      <c r="H58" s="17" t="s">
        <v>595</v>
      </c>
      <c r="I58" s="17" t="s">
        <v>12</v>
      </c>
      <c r="J58" s="20" t="s">
        <v>604</v>
      </c>
      <c r="K58" s="7" t="s">
        <v>151</v>
      </c>
      <c r="L58" s="19" t="s">
        <v>575</v>
      </c>
    </row>
    <row r="59" spans="1:12" ht="79.5" customHeight="1" x14ac:dyDescent="0.25">
      <c r="A59" s="14">
        <v>28</v>
      </c>
      <c r="B59" s="16" t="s">
        <v>139</v>
      </c>
      <c r="C59" s="7" t="s">
        <v>233</v>
      </c>
      <c r="D59" s="17">
        <v>12000</v>
      </c>
      <c r="E59" s="23">
        <f t="shared" si="4"/>
        <v>9917.3553719008269</v>
      </c>
      <c r="F59" s="7" t="s">
        <v>936</v>
      </c>
      <c r="G59" s="19" t="s">
        <v>704</v>
      </c>
      <c r="H59" s="17" t="s">
        <v>595</v>
      </c>
      <c r="I59" s="17" t="s">
        <v>12</v>
      </c>
      <c r="J59" s="20" t="s">
        <v>603</v>
      </c>
      <c r="K59" s="7" t="s">
        <v>153</v>
      </c>
      <c r="L59" s="7" t="s">
        <v>567</v>
      </c>
    </row>
    <row r="60" spans="1:12" ht="83.25" customHeight="1" x14ac:dyDescent="0.25">
      <c r="A60" s="14">
        <v>29</v>
      </c>
      <c r="B60" s="16" t="s">
        <v>134</v>
      </c>
      <c r="C60" s="7" t="s">
        <v>234</v>
      </c>
      <c r="D60" s="17">
        <v>3000</v>
      </c>
      <c r="E60" s="23">
        <f t="shared" si="4"/>
        <v>2479.3388429752067</v>
      </c>
      <c r="F60" s="7" t="s">
        <v>676</v>
      </c>
      <c r="G60" s="19" t="s">
        <v>705</v>
      </c>
      <c r="H60" s="17" t="s">
        <v>595</v>
      </c>
      <c r="I60" s="17" t="s">
        <v>12</v>
      </c>
      <c r="J60" s="20" t="s">
        <v>604</v>
      </c>
      <c r="K60" s="7" t="s">
        <v>153</v>
      </c>
      <c r="L60" s="7" t="s">
        <v>567</v>
      </c>
    </row>
    <row r="61" spans="1:12" ht="78.75" customHeight="1" x14ac:dyDescent="0.25">
      <c r="A61" s="14">
        <v>30</v>
      </c>
      <c r="B61" s="7" t="s">
        <v>134</v>
      </c>
      <c r="C61" s="7" t="s">
        <v>235</v>
      </c>
      <c r="D61" s="17">
        <v>4200</v>
      </c>
      <c r="E61" s="23">
        <f t="shared" si="4"/>
        <v>3471.0743801652893</v>
      </c>
      <c r="F61" s="7" t="s">
        <v>667</v>
      </c>
      <c r="G61" s="19" t="s">
        <v>704</v>
      </c>
      <c r="H61" s="17" t="s">
        <v>595</v>
      </c>
      <c r="I61" s="17" t="s">
        <v>14</v>
      </c>
      <c r="J61" s="20" t="s">
        <v>604</v>
      </c>
      <c r="K61" s="7" t="s">
        <v>153</v>
      </c>
      <c r="L61" s="7" t="s">
        <v>567</v>
      </c>
    </row>
    <row r="62" spans="1:12" ht="76.5" customHeight="1" x14ac:dyDescent="0.25">
      <c r="A62" s="14">
        <v>31</v>
      </c>
      <c r="B62" s="7" t="s">
        <v>134</v>
      </c>
      <c r="C62" s="7" t="s">
        <v>236</v>
      </c>
      <c r="D62" s="17">
        <v>8000</v>
      </c>
      <c r="E62" s="23">
        <f t="shared" si="4"/>
        <v>6611.5702479338843</v>
      </c>
      <c r="F62" s="7" t="s">
        <v>681</v>
      </c>
      <c r="G62" s="19" t="s">
        <v>704</v>
      </c>
      <c r="H62" s="17" t="s">
        <v>595</v>
      </c>
      <c r="I62" s="17" t="s">
        <v>14</v>
      </c>
      <c r="J62" s="20" t="s">
        <v>150</v>
      </c>
      <c r="K62" s="7" t="s">
        <v>153</v>
      </c>
      <c r="L62" s="7" t="s">
        <v>567</v>
      </c>
    </row>
    <row r="63" spans="1:12" ht="33.75" customHeight="1" x14ac:dyDescent="0.25">
      <c r="A63" s="63">
        <v>32</v>
      </c>
      <c r="B63" s="60" t="s">
        <v>133</v>
      </c>
      <c r="C63" s="7" t="s">
        <v>237</v>
      </c>
      <c r="D63" s="17">
        <v>3300</v>
      </c>
      <c r="E63" s="23">
        <f t="shared" si="4"/>
        <v>2727.2727272727275</v>
      </c>
      <c r="F63" s="60" t="s">
        <v>669</v>
      </c>
      <c r="G63" s="60" t="s">
        <v>704</v>
      </c>
      <c r="H63" s="60" t="s">
        <v>595</v>
      </c>
      <c r="I63" s="60" t="s">
        <v>14</v>
      </c>
      <c r="J63" s="60" t="s">
        <v>604</v>
      </c>
      <c r="K63" s="60" t="s">
        <v>153</v>
      </c>
      <c r="L63" s="60" t="s">
        <v>567</v>
      </c>
    </row>
    <row r="64" spans="1:12" ht="48" customHeight="1" x14ac:dyDescent="0.25">
      <c r="A64" s="64"/>
      <c r="B64" s="65" t="s">
        <v>133</v>
      </c>
      <c r="C64" s="7" t="s">
        <v>238</v>
      </c>
      <c r="D64" s="17">
        <v>3300</v>
      </c>
      <c r="E64" s="23">
        <f t="shared" si="4"/>
        <v>2727.2727272727275</v>
      </c>
      <c r="F64" s="61"/>
      <c r="G64" s="61"/>
      <c r="H64" s="61"/>
      <c r="I64" s="61" t="s">
        <v>14</v>
      </c>
      <c r="J64" s="61" t="s">
        <v>150</v>
      </c>
      <c r="K64" s="61"/>
      <c r="L64" s="61"/>
    </row>
    <row r="65" spans="1:12" ht="78" customHeight="1" x14ac:dyDescent="0.25">
      <c r="A65" s="14">
        <v>33</v>
      </c>
      <c r="B65" s="16" t="s">
        <v>133</v>
      </c>
      <c r="C65" s="7" t="s">
        <v>239</v>
      </c>
      <c r="D65" s="17">
        <v>9075</v>
      </c>
      <c r="E65" s="23">
        <f t="shared" si="4"/>
        <v>7500</v>
      </c>
      <c r="F65" s="7" t="s">
        <v>672</v>
      </c>
      <c r="G65" s="19" t="s">
        <v>704</v>
      </c>
      <c r="H65" s="17" t="s">
        <v>595</v>
      </c>
      <c r="I65" s="17" t="s">
        <v>14</v>
      </c>
      <c r="J65" s="20" t="s">
        <v>604</v>
      </c>
      <c r="K65" s="7" t="s">
        <v>153</v>
      </c>
      <c r="L65" s="7" t="s">
        <v>567</v>
      </c>
    </row>
    <row r="66" spans="1:12" ht="82.5" customHeight="1" x14ac:dyDescent="0.25">
      <c r="A66" s="14">
        <v>34</v>
      </c>
      <c r="B66" s="16" t="s">
        <v>133</v>
      </c>
      <c r="C66" s="7" t="s">
        <v>240</v>
      </c>
      <c r="D66" s="17">
        <v>9000</v>
      </c>
      <c r="E66" s="23">
        <f t="shared" si="4"/>
        <v>7438.0165289256202</v>
      </c>
      <c r="F66" s="7" t="s">
        <v>665</v>
      </c>
      <c r="G66" s="19" t="s">
        <v>704</v>
      </c>
      <c r="H66" s="17" t="s">
        <v>595</v>
      </c>
      <c r="I66" s="17" t="s">
        <v>14</v>
      </c>
      <c r="J66" s="20" t="s">
        <v>603</v>
      </c>
      <c r="K66" s="7" t="s">
        <v>568</v>
      </c>
      <c r="L66" s="7" t="s">
        <v>572</v>
      </c>
    </row>
    <row r="67" spans="1:12" ht="77.25" customHeight="1" x14ac:dyDescent="0.25">
      <c r="A67" s="14">
        <v>35</v>
      </c>
      <c r="B67" s="16" t="s">
        <v>133</v>
      </c>
      <c r="C67" s="7" t="s">
        <v>241</v>
      </c>
      <c r="D67" s="17">
        <v>4000</v>
      </c>
      <c r="E67" s="23">
        <f t="shared" si="4"/>
        <v>3305.7851239669421</v>
      </c>
      <c r="F67" s="7" t="s">
        <v>672</v>
      </c>
      <c r="G67" s="19" t="s">
        <v>704</v>
      </c>
      <c r="H67" s="17" t="s">
        <v>595</v>
      </c>
      <c r="I67" s="17" t="s">
        <v>14</v>
      </c>
      <c r="J67" s="20" t="s">
        <v>604</v>
      </c>
      <c r="K67" s="7" t="s">
        <v>153</v>
      </c>
      <c r="L67" s="7" t="s">
        <v>567</v>
      </c>
    </row>
    <row r="68" spans="1:12" ht="79.5" customHeight="1" x14ac:dyDescent="0.25">
      <c r="A68" s="14">
        <v>36</v>
      </c>
      <c r="B68" s="16" t="s">
        <v>133</v>
      </c>
      <c r="C68" s="7" t="s">
        <v>242</v>
      </c>
      <c r="D68" s="17">
        <v>1000</v>
      </c>
      <c r="E68" s="23">
        <f t="shared" si="4"/>
        <v>826.44628099173553</v>
      </c>
      <c r="F68" s="7" t="s">
        <v>682</v>
      </c>
      <c r="G68" s="19" t="s">
        <v>645</v>
      </c>
      <c r="H68" s="17" t="s">
        <v>596</v>
      </c>
      <c r="I68" s="17" t="s">
        <v>14</v>
      </c>
      <c r="J68" s="20" t="s">
        <v>604</v>
      </c>
      <c r="K68" s="7" t="s">
        <v>153</v>
      </c>
      <c r="L68" s="7" t="s">
        <v>567</v>
      </c>
    </row>
    <row r="69" spans="1:12" ht="78.75" customHeight="1" x14ac:dyDescent="0.25">
      <c r="A69" s="14">
        <v>37</v>
      </c>
      <c r="B69" s="16" t="s">
        <v>133</v>
      </c>
      <c r="C69" s="7" t="s">
        <v>243</v>
      </c>
      <c r="D69" s="17">
        <v>600</v>
      </c>
      <c r="E69" s="23">
        <f t="shared" si="4"/>
        <v>495.86776859504135</v>
      </c>
      <c r="F69" s="7" t="s">
        <v>665</v>
      </c>
      <c r="G69" s="19" t="s">
        <v>645</v>
      </c>
      <c r="H69" s="17" t="s">
        <v>596</v>
      </c>
      <c r="I69" s="17" t="s">
        <v>14</v>
      </c>
      <c r="J69" s="20" t="s">
        <v>604</v>
      </c>
      <c r="K69" s="7" t="s">
        <v>153</v>
      </c>
      <c r="L69" s="7" t="s">
        <v>567</v>
      </c>
    </row>
    <row r="70" spans="1:12" ht="76.5" customHeight="1" x14ac:dyDescent="0.25">
      <c r="A70" s="14">
        <v>38</v>
      </c>
      <c r="B70" s="16" t="s">
        <v>133</v>
      </c>
      <c r="C70" s="7" t="s">
        <v>244</v>
      </c>
      <c r="D70" s="17">
        <v>2000</v>
      </c>
      <c r="E70" s="23">
        <f t="shared" si="4"/>
        <v>1652.8925619834711</v>
      </c>
      <c r="F70" s="7" t="s">
        <v>665</v>
      </c>
      <c r="G70" s="19" t="s">
        <v>645</v>
      </c>
      <c r="H70" s="17" t="s">
        <v>595</v>
      </c>
      <c r="I70" s="17" t="s">
        <v>14</v>
      </c>
      <c r="J70" s="20" t="s">
        <v>604</v>
      </c>
      <c r="K70" s="7" t="s">
        <v>153</v>
      </c>
      <c r="L70" s="7" t="s">
        <v>567</v>
      </c>
    </row>
    <row r="71" spans="1:12" ht="78.75" customHeight="1" x14ac:dyDescent="0.25">
      <c r="A71" s="14">
        <v>39</v>
      </c>
      <c r="B71" s="16" t="s">
        <v>133</v>
      </c>
      <c r="C71" s="7" t="s">
        <v>245</v>
      </c>
      <c r="D71" s="17">
        <v>150</v>
      </c>
      <c r="E71" s="23">
        <f t="shared" si="4"/>
        <v>123.96694214876034</v>
      </c>
      <c r="F71" s="7" t="s">
        <v>665</v>
      </c>
      <c r="G71" s="19" t="s">
        <v>645</v>
      </c>
      <c r="H71" s="17" t="s">
        <v>595</v>
      </c>
      <c r="I71" s="17" t="s">
        <v>14</v>
      </c>
      <c r="J71" s="20" t="s">
        <v>603</v>
      </c>
      <c r="K71" s="7" t="s">
        <v>153</v>
      </c>
      <c r="L71" s="7" t="s">
        <v>567</v>
      </c>
    </row>
    <row r="72" spans="1:12" ht="75.75" customHeight="1" x14ac:dyDescent="0.25">
      <c r="A72" s="14">
        <v>40</v>
      </c>
      <c r="B72" s="16" t="s">
        <v>133</v>
      </c>
      <c r="C72" s="7" t="s">
        <v>246</v>
      </c>
      <c r="D72" s="17">
        <v>400</v>
      </c>
      <c r="E72" s="23">
        <f t="shared" si="4"/>
        <v>330.57851239669424</v>
      </c>
      <c r="F72" s="7" t="s">
        <v>665</v>
      </c>
      <c r="G72" s="19" t="s">
        <v>704</v>
      </c>
      <c r="H72" s="17" t="s">
        <v>595</v>
      </c>
      <c r="I72" s="17" t="s">
        <v>14</v>
      </c>
      <c r="J72" s="20" t="s">
        <v>604</v>
      </c>
      <c r="K72" s="7" t="s">
        <v>153</v>
      </c>
      <c r="L72" s="7" t="s">
        <v>567</v>
      </c>
    </row>
    <row r="73" spans="1:12" ht="76.5" customHeight="1" x14ac:dyDescent="0.25">
      <c r="A73" s="14">
        <v>41</v>
      </c>
      <c r="B73" s="16" t="s">
        <v>133</v>
      </c>
      <c r="C73" s="7" t="s">
        <v>247</v>
      </c>
      <c r="D73" s="17">
        <v>4000</v>
      </c>
      <c r="E73" s="23">
        <f t="shared" si="4"/>
        <v>3305.7851239669421</v>
      </c>
      <c r="F73" s="7" t="s">
        <v>665</v>
      </c>
      <c r="G73" s="19" t="s">
        <v>704</v>
      </c>
      <c r="H73" s="17" t="s">
        <v>595</v>
      </c>
      <c r="I73" s="17" t="s">
        <v>14</v>
      </c>
      <c r="J73" s="20" t="s">
        <v>604</v>
      </c>
      <c r="K73" s="7" t="s">
        <v>153</v>
      </c>
      <c r="L73" s="7" t="s">
        <v>567</v>
      </c>
    </row>
    <row r="74" spans="1:12" ht="77.25" customHeight="1" x14ac:dyDescent="0.25">
      <c r="A74" s="14">
        <v>42</v>
      </c>
      <c r="B74" s="16" t="s">
        <v>133</v>
      </c>
      <c r="C74" s="7" t="s">
        <v>248</v>
      </c>
      <c r="D74" s="17">
        <v>350</v>
      </c>
      <c r="E74" s="23">
        <f t="shared" si="4"/>
        <v>289.25619834710744</v>
      </c>
      <c r="F74" s="30" t="s">
        <v>667</v>
      </c>
      <c r="G74" s="19" t="s">
        <v>704</v>
      </c>
      <c r="H74" s="17" t="s">
        <v>595</v>
      </c>
      <c r="I74" s="17" t="s">
        <v>14</v>
      </c>
      <c r="J74" s="20" t="s">
        <v>604</v>
      </c>
      <c r="K74" s="7" t="s">
        <v>153</v>
      </c>
      <c r="L74" s="7" t="s">
        <v>567</v>
      </c>
    </row>
    <row r="75" spans="1:12" ht="256.5" customHeight="1" x14ac:dyDescent="0.25">
      <c r="A75" s="14">
        <v>43</v>
      </c>
      <c r="B75" s="16" t="s">
        <v>133</v>
      </c>
      <c r="C75" s="7" t="s">
        <v>478</v>
      </c>
      <c r="D75" s="17">
        <v>2450</v>
      </c>
      <c r="E75" s="23">
        <f t="shared" si="4"/>
        <v>2024.7933884297522</v>
      </c>
      <c r="F75" s="7" t="s">
        <v>928</v>
      </c>
      <c r="G75" s="19" t="s">
        <v>704</v>
      </c>
      <c r="H75" s="17" t="s">
        <v>595</v>
      </c>
      <c r="I75" s="17" t="s">
        <v>14</v>
      </c>
      <c r="J75" s="20" t="s">
        <v>604</v>
      </c>
      <c r="K75" s="7" t="s">
        <v>153</v>
      </c>
      <c r="L75" s="7" t="s">
        <v>567</v>
      </c>
    </row>
    <row r="76" spans="1:12" x14ac:dyDescent="0.25">
      <c r="A76" s="14"/>
      <c r="B76" s="27"/>
      <c r="C76" s="7"/>
      <c r="D76" s="14">
        <f>SUM(D51:D75)</f>
        <v>231975</v>
      </c>
      <c r="E76" s="26">
        <f>SUM(E51:E75)</f>
        <v>191714.8760330579</v>
      </c>
      <c r="F76" s="7"/>
      <c r="G76" s="19"/>
      <c r="H76" s="17"/>
      <c r="I76" s="17"/>
      <c r="J76" s="20"/>
      <c r="K76" s="7"/>
      <c r="L76" s="7"/>
    </row>
    <row r="77" spans="1:12" x14ac:dyDescent="0.25">
      <c r="A77" s="57" t="s">
        <v>644</v>
      </c>
      <c r="B77" s="58"/>
      <c r="C77" s="58"/>
      <c r="D77" s="58"/>
      <c r="E77" s="58"/>
      <c r="F77" s="58"/>
      <c r="G77" s="58"/>
      <c r="H77" s="58"/>
      <c r="I77" s="58"/>
      <c r="J77" s="58"/>
      <c r="K77" s="58"/>
      <c r="L77" s="59"/>
    </row>
    <row r="78" spans="1:12" ht="64.5" customHeight="1" x14ac:dyDescent="0.25">
      <c r="A78" s="14">
        <v>44</v>
      </c>
      <c r="B78" s="16" t="s">
        <v>133</v>
      </c>
      <c r="C78" s="7" t="s">
        <v>305</v>
      </c>
      <c r="D78" s="15">
        <v>20000</v>
      </c>
      <c r="E78" s="23">
        <f>SUM(D78/1.05)</f>
        <v>19047.619047619046</v>
      </c>
      <c r="F78" s="7" t="s">
        <v>683</v>
      </c>
      <c r="G78" s="7" t="s">
        <v>643</v>
      </c>
      <c r="H78" s="7" t="s">
        <v>597</v>
      </c>
      <c r="I78" s="31" t="s">
        <v>18</v>
      </c>
      <c r="J78" s="20" t="s">
        <v>604</v>
      </c>
      <c r="K78" s="7" t="s">
        <v>568</v>
      </c>
      <c r="L78" s="7" t="s">
        <v>572</v>
      </c>
    </row>
    <row r="79" spans="1:12" ht="90.75" customHeight="1" x14ac:dyDescent="0.25">
      <c r="A79" s="14">
        <v>45</v>
      </c>
      <c r="B79" s="16" t="s">
        <v>133</v>
      </c>
      <c r="C79" s="7" t="s">
        <v>304</v>
      </c>
      <c r="D79" s="15">
        <v>48000</v>
      </c>
      <c r="E79" s="23">
        <f>SUM(D79/1.05)</f>
        <v>45714.28571428571</v>
      </c>
      <c r="F79" s="7" t="s">
        <v>683</v>
      </c>
      <c r="G79" s="7" t="s">
        <v>643</v>
      </c>
      <c r="H79" s="7" t="s">
        <v>597</v>
      </c>
      <c r="I79" s="31" t="s">
        <v>18</v>
      </c>
      <c r="J79" s="20" t="s">
        <v>604</v>
      </c>
      <c r="K79" s="7" t="s">
        <v>568</v>
      </c>
      <c r="L79" s="7" t="s">
        <v>572</v>
      </c>
    </row>
    <row r="80" spans="1:12" ht="51.75" customHeight="1" x14ac:dyDescent="0.25">
      <c r="A80" s="14">
        <v>46</v>
      </c>
      <c r="B80" s="16" t="s">
        <v>133</v>
      </c>
      <c r="C80" s="7" t="s">
        <v>282</v>
      </c>
      <c r="D80" s="15">
        <v>5000</v>
      </c>
      <c r="E80" s="23">
        <f>SUM(D80/1.05)</f>
        <v>4761.9047619047615</v>
      </c>
      <c r="F80" s="7" t="s">
        <v>683</v>
      </c>
      <c r="G80" s="7" t="s">
        <v>643</v>
      </c>
      <c r="H80" s="7" t="s">
        <v>642</v>
      </c>
      <c r="I80" s="31" t="s">
        <v>18</v>
      </c>
      <c r="J80" s="20" t="s">
        <v>604</v>
      </c>
      <c r="K80" s="7" t="s">
        <v>153</v>
      </c>
      <c r="L80" s="7" t="s">
        <v>567</v>
      </c>
    </row>
    <row r="81" spans="1:12" ht="63" customHeight="1" x14ac:dyDescent="0.25">
      <c r="A81" s="14">
        <v>47</v>
      </c>
      <c r="B81" s="16" t="s">
        <v>133</v>
      </c>
      <c r="C81" s="7" t="s">
        <v>283</v>
      </c>
      <c r="D81" s="15">
        <v>15000</v>
      </c>
      <c r="E81" s="23">
        <f t="shared" ref="E81:E85" si="5">SUM(D81/1.05)</f>
        <v>14285.714285714284</v>
      </c>
      <c r="F81" s="7" t="s">
        <v>683</v>
      </c>
      <c r="G81" s="7" t="s">
        <v>643</v>
      </c>
      <c r="H81" s="7" t="s">
        <v>13</v>
      </c>
      <c r="I81" s="31" t="s">
        <v>18</v>
      </c>
      <c r="J81" s="20" t="s">
        <v>604</v>
      </c>
      <c r="K81" s="7" t="s">
        <v>568</v>
      </c>
      <c r="L81" s="7" t="s">
        <v>572</v>
      </c>
    </row>
    <row r="82" spans="1:12" ht="52.5" customHeight="1" x14ac:dyDescent="0.25">
      <c r="A82" s="14">
        <v>48</v>
      </c>
      <c r="B82" s="16" t="s">
        <v>133</v>
      </c>
      <c r="C82" s="7" t="s">
        <v>306</v>
      </c>
      <c r="D82" s="15">
        <v>2000</v>
      </c>
      <c r="E82" s="23">
        <f t="shared" si="5"/>
        <v>1904.7619047619046</v>
      </c>
      <c r="F82" s="7" t="s">
        <v>683</v>
      </c>
      <c r="G82" s="7" t="s">
        <v>643</v>
      </c>
      <c r="H82" s="7" t="s">
        <v>13</v>
      </c>
      <c r="I82" s="31" t="s">
        <v>18</v>
      </c>
      <c r="J82" s="20" t="s">
        <v>604</v>
      </c>
      <c r="K82" s="7" t="s">
        <v>153</v>
      </c>
      <c r="L82" s="7" t="s">
        <v>567</v>
      </c>
    </row>
    <row r="83" spans="1:12" ht="50.25" customHeight="1" x14ac:dyDescent="0.25">
      <c r="A83" s="14">
        <v>49</v>
      </c>
      <c r="B83" s="16" t="s">
        <v>133</v>
      </c>
      <c r="C83" s="7" t="s">
        <v>307</v>
      </c>
      <c r="D83" s="15">
        <v>12000</v>
      </c>
      <c r="E83" s="23">
        <f t="shared" si="5"/>
        <v>11428.571428571428</v>
      </c>
      <c r="F83" s="7" t="s">
        <v>683</v>
      </c>
      <c r="G83" s="7" t="s">
        <v>122</v>
      </c>
      <c r="H83" s="7" t="s">
        <v>642</v>
      </c>
      <c r="I83" s="31" t="s">
        <v>18</v>
      </c>
      <c r="J83" s="20" t="s">
        <v>604</v>
      </c>
      <c r="K83" s="7" t="s">
        <v>153</v>
      </c>
      <c r="L83" s="7" t="s">
        <v>567</v>
      </c>
    </row>
    <row r="84" spans="1:12" ht="51" customHeight="1" x14ac:dyDescent="0.25">
      <c r="A84" s="14">
        <v>50</v>
      </c>
      <c r="B84" s="16" t="s">
        <v>133</v>
      </c>
      <c r="C84" s="7" t="s">
        <v>308</v>
      </c>
      <c r="D84" s="15">
        <v>10000</v>
      </c>
      <c r="E84" s="23">
        <f t="shared" si="5"/>
        <v>9523.8095238095229</v>
      </c>
      <c r="F84" s="7" t="s">
        <v>684</v>
      </c>
      <c r="G84" s="7" t="s">
        <v>122</v>
      </c>
      <c r="H84" s="7" t="s">
        <v>13</v>
      </c>
      <c r="I84" s="31" t="s">
        <v>16</v>
      </c>
      <c r="J84" s="20" t="s">
        <v>604</v>
      </c>
      <c r="K84" s="7" t="s">
        <v>153</v>
      </c>
      <c r="L84" s="7" t="s">
        <v>567</v>
      </c>
    </row>
    <row r="85" spans="1:12" ht="57.75" customHeight="1" x14ac:dyDescent="0.25">
      <c r="A85" s="14">
        <v>51</v>
      </c>
      <c r="B85" s="16" t="s">
        <v>133</v>
      </c>
      <c r="C85" s="7" t="s">
        <v>309</v>
      </c>
      <c r="D85" s="15">
        <v>9000</v>
      </c>
      <c r="E85" s="23">
        <f t="shared" si="5"/>
        <v>8571.4285714285706</v>
      </c>
      <c r="F85" s="7" t="s">
        <v>683</v>
      </c>
      <c r="G85" s="7" t="s">
        <v>643</v>
      </c>
      <c r="H85" s="7" t="s">
        <v>13</v>
      </c>
      <c r="I85" s="31" t="s">
        <v>18</v>
      </c>
      <c r="J85" s="20" t="s">
        <v>604</v>
      </c>
      <c r="K85" s="7" t="s">
        <v>153</v>
      </c>
      <c r="L85" s="7" t="s">
        <v>567</v>
      </c>
    </row>
    <row r="86" spans="1:12" ht="51.75" customHeight="1" x14ac:dyDescent="0.25">
      <c r="A86" s="14">
        <v>52</v>
      </c>
      <c r="B86" s="16" t="s">
        <v>133</v>
      </c>
      <c r="C86" s="7" t="s">
        <v>310</v>
      </c>
      <c r="D86" s="15">
        <v>8000</v>
      </c>
      <c r="E86" s="23">
        <f>SUM(D86/1.21)</f>
        <v>6611.5702479338843</v>
      </c>
      <c r="F86" s="7" t="s">
        <v>685</v>
      </c>
      <c r="G86" s="7" t="s">
        <v>643</v>
      </c>
      <c r="H86" s="7" t="s">
        <v>19</v>
      </c>
      <c r="I86" s="31" t="s">
        <v>18</v>
      </c>
      <c r="J86" s="20" t="s">
        <v>604</v>
      </c>
      <c r="K86" s="7" t="s">
        <v>153</v>
      </c>
      <c r="L86" s="7" t="s">
        <v>567</v>
      </c>
    </row>
    <row r="87" spans="1:12" ht="77.25" customHeight="1" x14ac:dyDescent="0.25">
      <c r="A87" s="14">
        <v>53</v>
      </c>
      <c r="B87" s="16" t="s">
        <v>133</v>
      </c>
      <c r="C87" s="7" t="s">
        <v>311</v>
      </c>
      <c r="D87" s="15">
        <v>8000</v>
      </c>
      <c r="E87" s="23">
        <f>SUM(D87/1.21)</f>
        <v>6611.5702479338843</v>
      </c>
      <c r="F87" s="7" t="s">
        <v>686</v>
      </c>
      <c r="G87" s="7" t="s">
        <v>643</v>
      </c>
      <c r="H87" s="7" t="s">
        <v>598</v>
      </c>
      <c r="I87" s="31" t="s">
        <v>12</v>
      </c>
      <c r="J87" s="20" t="s">
        <v>604</v>
      </c>
      <c r="K87" s="7" t="s">
        <v>153</v>
      </c>
      <c r="L87" s="7" t="s">
        <v>567</v>
      </c>
    </row>
    <row r="88" spans="1:12" ht="92.25" customHeight="1" x14ac:dyDescent="0.25">
      <c r="A88" s="14">
        <v>54</v>
      </c>
      <c r="B88" s="16" t="s">
        <v>133</v>
      </c>
      <c r="C88" s="7" t="s">
        <v>312</v>
      </c>
      <c r="D88" s="15">
        <v>60000</v>
      </c>
      <c r="E88" s="23">
        <f>SUM(D88/1.05)</f>
        <v>57142.857142857138</v>
      </c>
      <c r="F88" s="7" t="s">
        <v>934</v>
      </c>
      <c r="G88" s="7" t="s">
        <v>643</v>
      </c>
      <c r="H88" s="7" t="s">
        <v>598</v>
      </c>
      <c r="I88" s="31" t="s">
        <v>18</v>
      </c>
      <c r="J88" s="20" t="s">
        <v>604</v>
      </c>
      <c r="K88" s="7" t="s">
        <v>568</v>
      </c>
      <c r="L88" s="7" t="s">
        <v>569</v>
      </c>
    </row>
    <row r="89" spans="1:12" ht="51.75" customHeight="1" x14ac:dyDescent="0.25">
      <c r="A89" s="14">
        <v>55</v>
      </c>
      <c r="B89" s="16" t="s">
        <v>133</v>
      </c>
      <c r="C89" s="7" t="s">
        <v>301</v>
      </c>
      <c r="D89" s="23">
        <v>11000</v>
      </c>
      <c r="E89" s="23">
        <f>SUM(D89/1.05)</f>
        <v>10476.190476190475</v>
      </c>
      <c r="F89" s="7" t="s">
        <v>935</v>
      </c>
      <c r="G89" s="7" t="s">
        <v>643</v>
      </c>
      <c r="H89" s="7" t="s">
        <v>597</v>
      </c>
      <c r="I89" s="31" t="s">
        <v>12</v>
      </c>
      <c r="J89" s="20" t="s">
        <v>604</v>
      </c>
      <c r="K89" s="7" t="s">
        <v>153</v>
      </c>
      <c r="L89" s="7" t="s">
        <v>567</v>
      </c>
    </row>
    <row r="90" spans="1:12" ht="63" customHeight="1" x14ac:dyDescent="0.25">
      <c r="A90" s="14">
        <v>56</v>
      </c>
      <c r="B90" s="16" t="s">
        <v>133</v>
      </c>
      <c r="C90" s="7" t="s">
        <v>522</v>
      </c>
      <c r="D90" s="23">
        <v>45000</v>
      </c>
      <c r="E90" s="23">
        <f>SUM(D90/1.21)</f>
        <v>37190.082644628099</v>
      </c>
      <c r="F90" s="7" t="s">
        <v>687</v>
      </c>
      <c r="G90" s="7" t="s">
        <v>643</v>
      </c>
      <c r="H90" s="7" t="s">
        <v>293</v>
      </c>
      <c r="I90" s="31" t="s">
        <v>12</v>
      </c>
      <c r="J90" s="20" t="s">
        <v>604</v>
      </c>
      <c r="K90" s="7" t="s">
        <v>568</v>
      </c>
      <c r="L90" s="7" t="s">
        <v>572</v>
      </c>
    </row>
    <row r="91" spans="1:12" ht="51.75" customHeight="1" x14ac:dyDescent="0.25">
      <c r="A91" s="14">
        <v>57</v>
      </c>
      <c r="B91" s="16" t="s">
        <v>133</v>
      </c>
      <c r="C91" s="7" t="s">
        <v>313</v>
      </c>
      <c r="D91" s="23">
        <v>18000</v>
      </c>
      <c r="E91" s="23">
        <f>SUM(D91/1.21)</f>
        <v>14876.03305785124</v>
      </c>
      <c r="F91" s="7" t="s">
        <v>687</v>
      </c>
      <c r="G91" s="7" t="s">
        <v>643</v>
      </c>
      <c r="H91" s="7" t="s">
        <v>15</v>
      </c>
      <c r="I91" s="31" t="s">
        <v>12</v>
      </c>
      <c r="J91" s="20" t="s">
        <v>604</v>
      </c>
      <c r="K91" s="7" t="s">
        <v>568</v>
      </c>
      <c r="L91" s="7" t="s">
        <v>572</v>
      </c>
    </row>
    <row r="92" spans="1:12" ht="64.5" customHeight="1" x14ac:dyDescent="0.25">
      <c r="A92" s="63">
        <v>58</v>
      </c>
      <c r="B92" s="60" t="s">
        <v>133</v>
      </c>
      <c r="C92" s="7" t="s">
        <v>479</v>
      </c>
      <c r="D92" s="15">
        <v>15750</v>
      </c>
      <c r="E92" s="23">
        <f>SUM(D92/1.05)</f>
        <v>15000</v>
      </c>
      <c r="F92" s="60" t="s">
        <v>687</v>
      </c>
      <c r="G92" s="60" t="s">
        <v>643</v>
      </c>
      <c r="H92" s="60" t="s">
        <v>642</v>
      </c>
      <c r="I92" s="60" t="s">
        <v>12</v>
      </c>
      <c r="J92" s="60" t="s">
        <v>604</v>
      </c>
      <c r="K92" s="60" t="s">
        <v>568</v>
      </c>
      <c r="L92" s="60" t="s">
        <v>572</v>
      </c>
    </row>
    <row r="93" spans="1:12" ht="69" customHeight="1" x14ac:dyDescent="0.25">
      <c r="A93" s="62"/>
      <c r="B93" s="62"/>
      <c r="C93" s="7" t="s">
        <v>302</v>
      </c>
      <c r="D93" s="15">
        <v>18000</v>
      </c>
      <c r="E93" s="23">
        <f>SUM(D93/1.21)</f>
        <v>14876.03305785124</v>
      </c>
      <c r="F93" s="62"/>
      <c r="G93" s="62"/>
      <c r="H93" s="62" t="s">
        <v>105</v>
      </c>
      <c r="I93" s="62" t="s">
        <v>12</v>
      </c>
      <c r="J93" s="62" t="s">
        <v>152</v>
      </c>
      <c r="K93" s="62"/>
      <c r="L93" s="62"/>
    </row>
    <row r="94" spans="1:12" ht="55.5" customHeight="1" x14ac:dyDescent="0.25">
      <c r="A94" s="14">
        <v>59</v>
      </c>
      <c r="B94" s="16" t="s">
        <v>133</v>
      </c>
      <c r="C94" s="7" t="s">
        <v>303</v>
      </c>
      <c r="D94" s="15">
        <v>15750</v>
      </c>
      <c r="E94" s="23">
        <f>SUM(D94/1.05)</f>
        <v>15000</v>
      </c>
      <c r="F94" s="7" t="s">
        <v>687</v>
      </c>
      <c r="G94" s="7" t="s">
        <v>643</v>
      </c>
      <c r="H94" s="7" t="s">
        <v>19</v>
      </c>
      <c r="I94" s="31" t="s">
        <v>12</v>
      </c>
      <c r="J94" s="20" t="s">
        <v>604</v>
      </c>
      <c r="K94" s="7" t="s">
        <v>153</v>
      </c>
      <c r="L94" s="7" t="s">
        <v>567</v>
      </c>
    </row>
    <row r="95" spans="1:12" ht="50.25" customHeight="1" x14ac:dyDescent="0.25">
      <c r="A95" s="14">
        <v>60</v>
      </c>
      <c r="B95" s="16" t="s">
        <v>133</v>
      </c>
      <c r="C95" s="7" t="s">
        <v>298</v>
      </c>
      <c r="D95" s="15">
        <v>15750</v>
      </c>
      <c r="E95" s="23">
        <f>SUM(D95/1.05)</f>
        <v>15000</v>
      </c>
      <c r="F95" s="7" t="s">
        <v>687</v>
      </c>
      <c r="G95" s="7" t="s">
        <v>643</v>
      </c>
      <c r="H95" s="7" t="s">
        <v>19</v>
      </c>
      <c r="I95" s="31" t="s">
        <v>12</v>
      </c>
      <c r="J95" s="20" t="s">
        <v>604</v>
      </c>
      <c r="K95" s="7" t="s">
        <v>153</v>
      </c>
      <c r="L95" s="7" t="s">
        <v>567</v>
      </c>
    </row>
    <row r="96" spans="1:12" ht="51.75" customHeight="1" x14ac:dyDescent="0.25">
      <c r="A96" s="14">
        <v>61</v>
      </c>
      <c r="B96" s="16" t="s">
        <v>133</v>
      </c>
      <c r="C96" s="7" t="s">
        <v>297</v>
      </c>
      <c r="D96" s="15">
        <v>18000</v>
      </c>
      <c r="E96" s="23">
        <f>SUM(D96/1.21)</f>
        <v>14876.03305785124</v>
      </c>
      <c r="F96" s="7" t="s">
        <v>687</v>
      </c>
      <c r="G96" s="7" t="s">
        <v>643</v>
      </c>
      <c r="H96" s="7" t="s">
        <v>13</v>
      </c>
      <c r="I96" s="31" t="s">
        <v>12</v>
      </c>
      <c r="J96" s="20" t="s">
        <v>604</v>
      </c>
      <c r="K96" s="7" t="s">
        <v>153</v>
      </c>
      <c r="L96" s="7" t="s">
        <v>567</v>
      </c>
    </row>
    <row r="97" spans="1:12" ht="50.25" customHeight="1" x14ac:dyDescent="0.25">
      <c r="A97" s="14">
        <v>62</v>
      </c>
      <c r="B97" s="16" t="s">
        <v>133</v>
      </c>
      <c r="C97" s="7" t="s">
        <v>523</v>
      </c>
      <c r="D97" s="15">
        <v>18000</v>
      </c>
      <c r="E97" s="23">
        <f>SUM(D97/1.21)</f>
        <v>14876.03305785124</v>
      </c>
      <c r="F97" s="7" t="s">
        <v>688</v>
      </c>
      <c r="G97" s="7" t="s">
        <v>643</v>
      </c>
      <c r="H97" s="7" t="s">
        <v>598</v>
      </c>
      <c r="I97" s="31" t="s">
        <v>12</v>
      </c>
      <c r="J97" s="20" t="s">
        <v>604</v>
      </c>
      <c r="K97" s="7" t="s">
        <v>153</v>
      </c>
      <c r="L97" s="7" t="s">
        <v>567</v>
      </c>
    </row>
    <row r="98" spans="1:12" ht="41.25" customHeight="1" x14ac:dyDescent="0.25">
      <c r="A98" s="63">
        <v>63</v>
      </c>
      <c r="B98" s="60" t="s">
        <v>133</v>
      </c>
      <c r="C98" s="7" t="s">
        <v>284</v>
      </c>
      <c r="D98" s="15">
        <v>80000</v>
      </c>
      <c r="E98" s="23">
        <f>SUM(D98/1.05)</f>
        <v>76190.476190476184</v>
      </c>
      <c r="F98" s="60" t="s">
        <v>689</v>
      </c>
      <c r="G98" s="60" t="s">
        <v>643</v>
      </c>
      <c r="H98" s="60" t="s">
        <v>294</v>
      </c>
      <c r="I98" s="60" t="s">
        <v>16</v>
      </c>
      <c r="J98" s="60" t="s">
        <v>604</v>
      </c>
      <c r="K98" s="60" t="s">
        <v>568</v>
      </c>
      <c r="L98" s="60" t="s">
        <v>569</v>
      </c>
    </row>
    <row r="99" spans="1:12" ht="27.75" customHeight="1" x14ac:dyDescent="0.25">
      <c r="A99" s="75"/>
      <c r="B99" s="74" t="s">
        <v>133</v>
      </c>
      <c r="C99" s="7" t="s">
        <v>285</v>
      </c>
      <c r="D99" s="15">
        <v>50000</v>
      </c>
      <c r="E99" s="23">
        <f t="shared" ref="E99:E104" si="6">SUM(D99/1.05)</f>
        <v>47619.047619047618</v>
      </c>
      <c r="F99" s="61"/>
      <c r="G99" s="69"/>
      <c r="H99" s="69"/>
      <c r="I99" s="69" t="s">
        <v>16</v>
      </c>
      <c r="J99" s="69" t="s">
        <v>152</v>
      </c>
      <c r="K99" s="70"/>
      <c r="L99" s="70"/>
    </row>
    <row r="100" spans="1:12" ht="27.75" customHeight="1" x14ac:dyDescent="0.25">
      <c r="A100" s="64"/>
      <c r="B100" s="65" t="s">
        <v>133</v>
      </c>
      <c r="C100" s="7" t="s">
        <v>295</v>
      </c>
      <c r="D100" s="15">
        <v>20000</v>
      </c>
      <c r="E100" s="23">
        <f t="shared" si="6"/>
        <v>19047.619047619046</v>
      </c>
      <c r="F100" s="7" t="s">
        <v>690</v>
      </c>
      <c r="G100" s="61"/>
      <c r="H100" s="61"/>
      <c r="I100" s="61" t="s">
        <v>16</v>
      </c>
      <c r="J100" s="61" t="s">
        <v>152</v>
      </c>
      <c r="K100" s="71"/>
      <c r="L100" s="71"/>
    </row>
    <row r="101" spans="1:12" ht="54" customHeight="1" x14ac:dyDescent="0.25">
      <c r="A101" s="14">
        <v>64</v>
      </c>
      <c r="B101" s="16" t="s">
        <v>133</v>
      </c>
      <c r="C101" s="7" t="s">
        <v>286</v>
      </c>
      <c r="D101" s="15">
        <v>15000</v>
      </c>
      <c r="E101" s="23">
        <f t="shared" si="6"/>
        <v>14285.714285714284</v>
      </c>
      <c r="F101" s="7" t="s">
        <v>683</v>
      </c>
      <c r="G101" s="7" t="s">
        <v>643</v>
      </c>
      <c r="H101" s="7" t="s">
        <v>316</v>
      </c>
      <c r="I101" s="31" t="s">
        <v>16</v>
      </c>
      <c r="J101" s="20" t="s">
        <v>604</v>
      </c>
      <c r="K101" s="7" t="s">
        <v>568</v>
      </c>
      <c r="L101" s="7" t="s">
        <v>569</v>
      </c>
    </row>
    <row r="102" spans="1:12" ht="78.75" customHeight="1" x14ac:dyDescent="0.25">
      <c r="A102" s="14">
        <v>65</v>
      </c>
      <c r="B102" s="16" t="s">
        <v>133</v>
      </c>
      <c r="C102" s="7" t="s">
        <v>314</v>
      </c>
      <c r="D102" s="15">
        <v>15750</v>
      </c>
      <c r="E102" s="23">
        <f t="shared" si="6"/>
        <v>15000</v>
      </c>
      <c r="F102" s="7" t="s">
        <v>683</v>
      </c>
      <c r="G102" s="7" t="s">
        <v>643</v>
      </c>
      <c r="H102" s="7" t="s">
        <v>601</v>
      </c>
      <c r="I102" s="31" t="s">
        <v>12</v>
      </c>
      <c r="J102" s="20" t="s">
        <v>604</v>
      </c>
      <c r="K102" s="7" t="s">
        <v>568</v>
      </c>
      <c r="L102" s="7" t="s">
        <v>569</v>
      </c>
    </row>
    <row r="103" spans="1:12" ht="51.75" customHeight="1" x14ac:dyDescent="0.25">
      <c r="A103" s="14">
        <v>66</v>
      </c>
      <c r="B103" s="16" t="s">
        <v>133</v>
      </c>
      <c r="C103" s="7" t="s">
        <v>315</v>
      </c>
      <c r="D103" s="15">
        <v>2000</v>
      </c>
      <c r="E103" s="23">
        <f t="shared" si="6"/>
        <v>1904.7619047619046</v>
      </c>
      <c r="F103" s="7" t="s">
        <v>683</v>
      </c>
      <c r="G103" s="7" t="s">
        <v>643</v>
      </c>
      <c r="H103" s="7" t="s">
        <v>317</v>
      </c>
      <c r="I103" s="31" t="s">
        <v>16</v>
      </c>
      <c r="J103" s="20" t="s">
        <v>604</v>
      </c>
      <c r="K103" s="7" t="s">
        <v>153</v>
      </c>
      <c r="L103" s="7" t="s">
        <v>567</v>
      </c>
    </row>
    <row r="104" spans="1:12" ht="75.75" customHeight="1" x14ac:dyDescent="0.25">
      <c r="A104" s="14">
        <v>67</v>
      </c>
      <c r="B104" s="16" t="s">
        <v>474</v>
      </c>
      <c r="C104" s="7" t="s">
        <v>554</v>
      </c>
      <c r="D104" s="15">
        <v>205000</v>
      </c>
      <c r="E104" s="23">
        <f t="shared" si="6"/>
        <v>195238.09523809524</v>
      </c>
      <c r="F104" s="7" t="s">
        <v>673</v>
      </c>
      <c r="G104" s="7" t="s">
        <v>643</v>
      </c>
      <c r="H104" s="7" t="s">
        <v>595</v>
      </c>
      <c r="I104" s="31" t="s">
        <v>12</v>
      </c>
      <c r="J104" s="20" t="s">
        <v>604</v>
      </c>
      <c r="K104" s="7" t="s">
        <v>588</v>
      </c>
      <c r="L104" s="7" t="s">
        <v>589</v>
      </c>
    </row>
    <row r="105" spans="1:12" ht="50.25" customHeight="1" x14ac:dyDescent="0.25">
      <c r="A105" s="14">
        <v>68</v>
      </c>
      <c r="B105" s="16" t="s">
        <v>137</v>
      </c>
      <c r="C105" s="7" t="s">
        <v>593</v>
      </c>
      <c r="D105" s="15">
        <v>18150</v>
      </c>
      <c r="E105" s="23">
        <f>SUM(D105/1.21)</f>
        <v>15000</v>
      </c>
      <c r="F105" s="7" t="s">
        <v>691</v>
      </c>
      <c r="G105" s="7" t="s">
        <v>643</v>
      </c>
      <c r="H105" s="7" t="s">
        <v>19</v>
      </c>
      <c r="I105" s="31" t="s">
        <v>22</v>
      </c>
      <c r="J105" s="20" t="s">
        <v>604</v>
      </c>
      <c r="K105" s="7" t="s">
        <v>153</v>
      </c>
      <c r="L105" s="7" t="s">
        <v>567</v>
      </c>
    </row>
    <row r="106" spans="1:12" ht="64.5" customHeight="1" x14ac:dyDescent="0.25">
      <c r="A106" s="14">
        <v>69</v>
      </c>
      <c r="B106" s="16" t="s">
        <v>133</v>
      </c>
      <c r="C106" s="7" t="s">
        <v>287</v>
      </c>
      <c r="D106" s="15">
        <v>18000</v>
      </c>
      <c r="E106" s="23">
        <f>SUM(D106/1.21)</f>
        <v>14876.03305785124</v>
      </c>
      <c r="F106" s="7" t="s">
        <v>692</v>
      </c>
      <c r="G106" s="7" t="s">
        <v>643</v>
      </c>
      <c r="H106" s="7" t="s">
        <v>294</v>
      </c>
      <c r="I106" s="31" t="s">
        <v>12</v>
      </c>
      <c r="J106" s="20" t="s">
        <v>604</v>
      </c>
      <c r="K106" s="7" t="s">
        <v>153</v>
      </c>
      <c r="L106" s="7" t="s">
        <v>567</v>
      </c>
    </row>
    <row r="107" spans="1:12" ht="66.75" customHeight="1" x14ac:dyDescent="0.25">
      <c r="A107" s="14">
        <v>70</v>
      </c>
      <c r="B107" s="16" t="s">
        <v>133</v>
      </c>
      <c r="C107" s="7" t="s">
        <v>288</v>
      </c>
      <c r="D107" s="15">
        <v>18000</v>
      </c>
      <c r="E107" s="23">
        <f>SUM(D107/1.21)</f>
        <v>14876.03305785124</v>
      </c>
      <c r="F107" s="7" t="s">
        <v>933</v>
      </c>
      <c r="G107" s="7" t="s">
        <v>643</v>
      </c>
      <c r="H107" s="7" t="s">
        <v>641</v>
      </c>
      <c r="I107" s="31" t="s">
        <v>12</v>
      </c>
      <c r="J107" s="20" t="s">
        <v>604</v>
      </c>
      <c r="K107" s="7" t="s">
        <v>153</v>
      </c>
      <c r="L107" s="7" t="s">
        <v>567</v>
      </c>
    </row>
    <row r="108" spans="1:12" ht="54.75" customHeight="1" x14ac:dyDescent="0.25">
      <c r="A108" s="14">
        <v>71</v>
      </c>
      <c r="B108" s="16" t="s">
        <v>133</v>
      </c>
      <c r="C108" s="7" t="s">
        <v>279</v>
      </c>
      <c r="D108" s="15">
        <v>6000</v>
      </c>
      <c r="E108" s="23">
        <f>SUM(D108/1.05)</f>
        <v>5714.2857142857138</v>
      </c>
      <c r="F108" s="7" t="s">
        <v>683</v>
      </c>
      <c r="G108" s="7" t="s">
        <v>122</v>
      </c>
      <c r="H108" s="7" t="s">
        <v>317</v>
      </c>
      <c r="I108" s="31" t="s">
        <v>16</v>
      </c>
      <c r="J108" s="20" t="s">
        <v>604</v>
      </c>
      <c r="K108" s="7" t="s">
        <v>153</v>
      </c>
      <c r="L108" s="7" t="s">
        <v>567</v>
      </c>
    </row>
    <row r="109" spans="1:12" ht="51.75" customHeight="1" x14ac:dyDescent="0.25">
      <c r="A109" s="14">
        <v>72</v>
      </c>
      <c r="B109" s="16" t="s">
        <v>133</v>
      </c>
      <c r="C109" s="7" t="s">
        <v>280</v>
      </c>
      <c r="D109" s="15">
        <v>18000</v>
      </c>
      <c r="E109" s="23">
        <f>SUM(D109/1.21)</f>
        <v>14876.03305785124</v>
      </c>
      <c r="F109" s="7" t="s">
        <v>693</v>
      </c>
      <c r="G109" s="7" t="s">
        <v>643</v>
      </c>
      <c r="H109" s="7" t="s">
        <v>294</v>
      </c>
      <c r="I109" s="31" t="s">
        <v>12</v>
      </c>
      <c r="J109" s="20" t="s">
        <v>604</v>
      </c>
      <c r="K109" s="7" t="s">
        <v>153</v>
      </c>
      <c r="L109" s="7" t="s">
        <v>567</v>
      </c>
    </row>
    <row r="110" spans="1:12" ht="54.75" customHeight="1" x14ac:dyDescent="0.25">
      <c r="A110" s="14">
        <v>73</v>
      </c>
      <c r="B110" s="16" t="s">
        <v>133</v>
      </c>
      <c r="C110" s="7" t="s">
        <v>299</v>
      </c>
      <c r="D110" s="15">
        <v>15750</v>
      </c>
      <c r="E110" s="23">
        <f>SUM(D110/1.05)</f>
        <v>15000</v>
      </c>
      <c r="F110" s="7" t="s">
        <v>693</v>
      </c>
      <c r="G110" s="7" t="s">
        <v>643</v>
      </c>
      <c r="H110" s="7" t="s">
        <v>317</v>
      </c>
      <c r="I110" s="31" t="s">
        <v>12</v>
      </c>
      <c r="J110" s="20" t="s">
        <v>604</v>
      </c>
      <c r="K110" s="7" t="s">
        <v>153</v>
      </c>
      <c r="L110" s="7" t="s">
        <v>567</v>
      </c>
    </row>
    <row r="111" spans="1:12" ht="51.75" customHeight="1" x14ac:dyDescent="0.25">
      <c r="A111" s="14">
        <v>74</v>
      </c>
      <c r="B111" s="16" t="s">
        <v>133</v>
      </c>
      <c r="C111" s="7" t="s">
        <v>300</v>
      </c>
      <c r="D111" s="15">
        <v>2000</v>
      </c>
      <c r="E111" s="23">
        <f>SUM(D111/1.05)</f>
        <v>1904.7619047619046</v>
      </c>
      <c r="F111" s="7" t="s">
        <v>694</v>
      </c>
      <c r="G111" s="7" t="s">
        <v>643</v>
      </c>
      <c r="H111" s="7" t="s">
        <v>294</v>
      </c>
      <c r="I111" s="31" t="s">
        <v>18</v>
      </c>
      <c r="J111" s="20" t="s">
        <v>604</v>
      </c>
      <c r="K111" s="7" t="s">
        <v>153</v>
      </c>
      <c r="L111" s="7" t="s">
        <v>567</v>
      </c>
    </row>
    <row r="112" spans="1:12" ht="51" customHeight="1" x14ac:dyDescent="0.25">
      <c r="A112" s="14">
        <v>75</v>
      </c>
      <c r="B112" s="16" t="s">
        <v>133</v>
      </c>
      <c r="C112" s="7" t="s">
        <v>289</v>
      </c>
      <c r="D112" s="15">
        <v>5000</v>
      </c>
      <c r="E112" s="23">
        <f>SUM(D112/1.21)</f>
        <v>4132.2314049586776</v>
      </c>
      <c r="F112" s="7" t="s">
        <v>665</v>
      </c>
      <c r="G112" s="7" t="s">
        <v>643</v>
      </c>
      <c r="H112" s="7" t="s">
        <v>601</v>
      </c>
      <c r="I112" s="31" t="s">
        <v>16</v>
      </c>
      <c r="J112" s="20" t="s">
        <v>604</v>
      </c>
      <c r="K112" s="7" t="s">
        <v>153</v>
      </c>
      <c r="L112" s="7" t="s">
        <v>567</v>
      </c>
    </row>
    <row r="113" spans="1:12" ht="51.75" customHeight="1" x14ac:dyDescent="0.25">
      <c r="A113" s="14">
        <v>76</v>
      </c>
      <c r="B113" s="16" t="s">
        <v>133</v>
      </c>
      <c r="C113" s="7" t="s">
        <v>290</v>
      </c>
      <c r="D113" s="15">
        <v>2500</v>
      </c>
      <c r="E113" s="23">
        <f t="shared" ref="E113:E116" si="7">SUM(D113/1.21)</f>
        <v>2066.1157024793388</v>
      </c>
      <c r="F113" s="7" t="s">
        <v>683</v>
      </c>
      <c r="G113" s="7" t="s">
        <v>643</v>
      </c>
      <c r="H113" s="7" t="s">
        <v>595</v>
      </c>
      <c r="I113" s="31" t="s">
        <v>16</v>
      </c>
      <c r="J113" s="20" t="s">
        <v>604</v>
      </c>
      <c r="K113" s="7" t="s">
        <v>153</v>
      </c>
      <c r="L113" s="7" t="s">
        <v>567</v>
      </c>
    </row>
    <row r="114" spans="1:12" ht="62.25" customHeight="1" x14ac:dyDescent="0.25">
      <c r="A114" s="14">
        <v>77</v>
      </c>
      <c r="B114" s="16" t="s">
        <v>133</v>
      </c>
      <c r="C114" s="7" t="s">
        <v>524</v>
      </c>
      <c r="D114" s="15">
        <v>5000</v>
      </c>
      <c r="E114" s="23">
        <f t="shared" si="7"/>
        <v>4132.2314049586776</v>
      </c>
      <c r="F114" s="7" t="s">
        <v>932</v>
      </c>
      <c r="G114" s="7" t="s">
        <v>643</v>
      </c>
      <c r="H114" s="7" t="s">
        <v>595</v>
      </c>
      <c r="I114" s="31" t="s">
        <v>16</v>
      </c>
      <c r="J114" s="20" t="s">
        <v>604</v>
      </c>
      <c r="K114" s="7" t="s">
        <v>153</v>
      </c>
      <c r="L114" s="7" t="s">
        <v>567</v>
      </c>
    </row>
    <row r="115" spans="1:12" ht="51" customHeight="1" x14ac:dyDescent="0.25">
      <c r="A115" s="14">
        <v>78</v>
      </c>
      <c r="B115" s="16" t="s">
        <v>133</v>
      </c>
      <c r="C115" s="7" t="s">
        <v>707</v>
      </c>
      <c r="D115" s="15">
        <v>5000</v>
      </c>
      <c r="E115" s="23">
        <f t="shared" si="7"/>
        <v>4132.2314049586776</v>
      </c>
      <c r="F115" s="7" t="s">
        <v>695</v>
      </c>
      <c r="G115" s="7" t="s">
        <v>643</v>
      </c>
      <c r="H115" s="7" t="s">
        <v>595</v>
      </c>
      <c r="I115" s="31" t="s">
        <v>16</v>
      </c>
      <c r="J115" s="20" t="s">
        <v>604</v>
      </c>
      <c r="K115" s="7" t="s">
        <v>153</v>
      </c>
      <c r="L115" s="7" t="s">
        <v>567</v>
      </c>
    </row>
    <row r="116" spans="1:12" ht="57" customHeight="1" x14ac:dyDescent="0.25">
      <c r="A116" s="14">
        <v>79</v>
      </c>
      <c r="B116" s="16" t="s">
        <v>133</v>
      </c>
      <c r="C116" s="7" t="s">
        <v>525</v>
      </c>
      <c r="D116" s="15">
        <v>8000</v>
      </c>
      <c r="E116" s="23">
        <f t="shared" si="7"/>
        <v>6611.5702479338843</v>
      </c>
      <c r="F116" s="7" t="s">
        <v>696</v>
      </c>
      <c r="G116" s="7" t="s">
        <v>643</v>
      </c>
      <c r="H116" s="7" t="s">
        <v>601</v>
      </c>
      <c r="I116" s="31" t="s">
        <v>16</v>
      </c>
      <c r="J116" s="20" t="s">
        <v>604</v>
      </c>
      <c r="K116" s="7" t="s">
        <v>153</v>
      </c>
      <c r="L116" s="7" t="s">
        <v>567</v>
      </c>
    </row>
    <row r="117" spans="1:12" ht="55.5" customHeight="1" x14ac:dyDescent="0.25">
      <c r="A117" s="14">
        <v>80</v>
      </c>
      <c r="B117" s="16" t="s">
        <v>133</v>
      </c>
      <c r="C117" s="7" t="s">
        <v>296</v>
      </c>
      <c r="D117" s="15">
        <v>15750</v>
      </c>
      <c r="E117" s="23">
        <f>SUM(D117/1.05)</f>
        <v>15000</v>
      </c>
      <c r="F117" s="7" t="s">
        <v>697</v>
      </c>
      <c r="G117" s="7" t="s">
        <v>643</v>
      </c>
      <c r="H117" s="7" t="s">
        <v>292</v>
      </c>
      <c r="I117" s="17" t="s">
        <v>16</v>
      </c>
      <c r="J117" s="20" t="s">
        <v>152</v>
      </c>
      <c r="K117" s="7" t="s">
        <v>153</v>
      </c>
      <c r="L117" s="7" t="s">
        <v>567</v>
      </c>
    </row>
    <row r="118" spans="1:12" ht="53.25" customHeight="1" x14ac:dyDescent="0.25">
      <c r="A118" s="14">
        <v>81</v>
      </c>
      <c r="B118" s="16" t="s">
        <v>133</v>
      </c>
      <c r="C118" s="7" t="s">
        <v>291</v>
      </c>
      <c r="D118" s="15">
        <v>3500</v>
      </c>
      <c r="E118" s="23">
        <f t="shared" ref="E118:E119" si="8">SUM(D118/1.05)</f>
        <v>3333.333333333333</v>
      </c>
      <c r="F118" s="7" t="s">
        <v>931</v>
      </c>
      <c r="G118" s="7" t="s">
        <v>643</v>
      </c>
      <c r="H118" s="7" t="s">
        <v>294</v>
      </c>
      <c r="I118" s="17" t="s">
        <v>12</v>
      </c>
      <c r="J118" s="20" t="s">
        <v>604</v>
      </c>
      <c r="K118" s="7" t="s">
        <v>153</v>
      </c>
      <c r="L118" s="7" t="s">
        <v>567</v>
      </c>
    </row>
    <row r="119" spans="1:12" ht="50.25" customHeight="1" x14ac:dyDescent="0.25">
      <c r="A119" s="14">
        <v>82</v>
      </c>
      <c r="B119" s="16" t="s">
        <v>133</v>
      </c>
      <c r="C119" s="7" t="s">
        <v>281</v>
      </c>
      <c r="D119" s="15">
        <v>15750</v>
      </c>
      <c r="E119" s="23">
        <f t="shared" si="8"/>
        <v>15000</v>
      </c>
      <c r="F119" s="7" t="s">
        <v>665</v>
      </c>
      <c r="G119" s="7" t="s">
        <v>643</v>
      </c>
      <c r="H119" s="7" t="s">
        <v>317</v>
      </c>
      <c r="I119" s="31" t="s">
        <v>16</v>
      </c>
      <c r="J119" s="20" t="s">
        <v>604</v>
      </c>
      <c r="K119" s="7" t="s">
        <v>568</v>
      </c>
      <c r="L119" s="7" t="s">
        <v>572</v>
      </c>
    </row>
    <row r="120" spans="1:12" x14ac:dyDescent="0.25">
      <c r="A120" s="14"/>
      <c r="B120" s="27"/>
      <c r="C120" s="7"/>
      <c r="D120" s="14">
        <f>SUM(D78:D119)</f>
        <v>916400</v>
      </c>
      <c r="E120" s="26">
        <f>SUM(E78:E119)</f>
        <v>843715.07280598185</v>
      </c>
      <c r="F120" s="7"/>
      <c r="G120" s="7"/>
      <c r="H120" s="7"/>
      <c r="I120" s="19"/>
      <c r="J120" s="20"/>
      <c r="K120" s="7"/>
      <c r="L120" s="7"/>
    </row>
    <row r="121" spans="1:12" x14ac:dyDescent="0.25">
      <c r="A121" s="57" t="s">
        <v>650</v>
      </c>
      <c r="B121" s="58"/>
      <c r="C121" s="58"/>
      <c r="D121" s="58"/>
      <c r="E121" s="58"/>
      <c r="F121" s="58"/>
      <c r="G121" s="58"/>
      <c r="H121" s="58"/>
      <c r="I121" s="58"/>
      <c r="J121" s="58"/>
      <c r="K121" s="58"/>
      <c r="L121" s="59"/>
    </row>
    <row r="122" spans="1:12" ht="79.5" customHeight="1" x14ac:dyDescent="0.25">
      <c r="A122" s="14">
        <v>83</v>
      </c>
      <c r="B122" s="16" t="s">
        <v>137</v>
      </c>
      <c r="C122" s="7" t="s">
        <v>459</v>
      </c>
      <c r="D122" s="18">
        <v>50000</v>
      </c>
      <c r="E122" s="18">
        <f>D122/1.21</f>
        <v>41322.314049586777</v>
      </c>
      <c r="F122" s="7" t="s">
        <v>698</v>
      </c>
      <c r="G122" s="7" t="s">
        <v>121</v>
      </c>
      <c r="H122" s="7" t="s">
        <v>595</v>
      </c>
      <c r="I122" s="28" t="s">
        <v>86</v>
      </c>
      <c r="J122" s="20" t="s">
        <v>604</v>
      </c>
      <c r="K122" s="7" t="s">
        <v>564</v>
      </c>
      <c r="L122" s="7" t="s">
        <v>572</v>
      </c>
    </row>
    <row r="123" spans="1:12" ht="66" customHeight="1" x14ac:dyDescent="0.25">
      <c r="A123" s="14">
        <v>84</v>
      </c>
      <c r="B123" s="16" t="s">
        <v>135</v>
      </c>
      <c r="C123" s="16" t="s">
        <v>460</v>
      </c>
      <c r="D123" s="18">
        <v>10000</v>
      </c>
      <c r="E123" s="18">
        <f t="shared" ref="E123:E126" si="9">D123/1.21</f>
        <v>8264.4628099173551</v>
      </c>
      <c r="F123" s="7" t="s">
        <v>699</v>
      </c>
      <c r="G123" s="7" t="s">
        <v>121</v>
      </c>
      <c r="H123" s="7" t="s">
        <v>598</v>
      </c>
      <c r="I123" s="28" t="s">
        <v>12</v>
      </c>
      <c r="J123" s="20" t="s">
        <v>604</v>
      </c>
      <c r="K123" s="7" t="s">
        <v>153</v>
      </c>
      <c r="L123" s="7" t="s">
        <v>567</v>
      </c>
    </row>
    <row r="124" spans="1:12" ht="66" customHeight="1" x14ac:dyDescent="0.25">
      <c r="A124" s="14">
        <v>85</v>
      </c>
      <c r="B124" s="16" t="s">
        <v>133</v>
      </c>
      <c r="C124" s="16" t="s">
        <v>461</v>
      </c>
      <c r="D124" s="18">
        <v>18000</v>
      </c>
      <c r="E124" s="18">
        <f t="shared" si="9"/>
        <v>14876.03305785124</v>
      </c>
      <c r="F124" s="7" t="s">
        <v>929</v>
      </c>
      <c r="G124" s="7" t="s">
        <v>121</v>
      </c>
      <c r="H124" s="7" t="s">
        <v>462</v>
      </c>
      <c r="I124" s="28" t="s">
        <v>16</v>
      </c>
      <c r="J124" s="20" t="s">
        <v>604</v>
      </c>
      <c r="K124" s="7" t="s">
        <v>153</v>
      </c>
      <c r="L124" s="7" t="s">
        <v>567</v>
      </c>
    </row>
    <row r="125" spans="1:12" ht="40.5" customHeight="1" x14ac:dyDescent="0.25">
      <c r="A125" s="14">
        <v>86</v>
      </c>
      <c r="B125" s="16" t="s">
        <v>133</v>
      </c>
      <c r="C125" s="16" t="s">
        <v>708</v>
      </c>
      <c r="D125" s="18">
        <v>10000</v>
      </c>
      <c r="E125" s="18">
        <f t="shared" si="9"/>
        <v>8264.4628099173551</v>
      </c>
      <c r="F125" s="7" t="s">
        <v>700</v>
      </c>
      <c r="G125" s="7" t="s">
        <v>121</v>
      </c>
      <c r="H125" s="7" t="s">
        <v>462</v>
      </c>
      <c r="I125" s="28" t="s">
        <v>16</v>
      </c>
      <c r="J125" s="20" t="s">
        <v>604</v>
      </c>
      <c r="K125" s="7" t="s">
        <v>153</v>
      </c>
      <c r="L125" s="7" t="s">
        <v>567</v>
      </c>
    </row>
    <row r="126" spans="1:12" ht="42" customHeight="1" x14ac:dyDescent="0.25">
      <c r="A126" s="14">
        <v>87</v>
      </c>
      <c r="B126" s="16" t="s">
        <v>133</v>
      </c>
      <c r="C126" s="16" t="s">
        <v>709</v>
      </c>
      <c r="D126" s="18">
        <v>3000</v>
      </c>
      <c r="E126" s="18">
        <f t="shared" si="9"/>
        <v>2479.3388429752067</v>
      </c>
      <c r="F126" s="7" t="s">
        <v>701</v>
      </c>
      <c r="G126" s="7" t="s">
        <v>121</v>
      </c>
      <c r="H126" s="7" t="s">
        <v>595</v>
      </c>
      <c r="I126" s="28" t="s">
        <v>22</v>
      </c>
      <c r="J126" s="20" t="s">
        <v>604</v>
      </c>
      <c r="K126" s="7" t="s">
        <v>153</v>
      </c>
      <c r="L126" s="7" t="s">
        <v>567</v>
      </c>
    </row>
    <row r="127" spans="1:12" x14ac:dyDescent="0.25">
      <c r="A127" s="14"/>
      <c r="B127" s="27"/>
      <c r="C127" s="7"/>
      <c r="D127" s="12">
        <f>SUM(D122:D126)</f>
        <v>91000</v>
      </c>
      <c r="E127" s="12">
        <f>SUM(E122:E126)</f>
        <v>75206.611570247944</v>
      </c>
      <c r="F127" s="7"/>
      <c r="G127" s="7"/>
      <c r="H127" s="7"/>
      <c r="I127" s="7"/>
      <c r="J127" s="20"/>
      <c r="K127" s="7"/>
      <c r="L127" s="7"/>
    </row>
    <row r="128" spans="1:12" x14ac:dyDescent="0.25">
      <c r="A128" s="57" t="s">
        <v>640</v>
      </c>
      <c r="B128" s="58"/>
      <c r="C128" s="58"/>
      <c r="D128" s="58"/>
      <c r="E128" s="58"/>
      <c r="F128" s="58"/>
      <c r="G128" s="58"/>
      <c r="H128" s="58"/>
      <c r="I128" s="58"/>
      <c r="J128" s="58"/>
      <c r="K128" s="58"/>
      <c r="L128" s="59"/>
    </row>
    <row r="129" spans="1:12" ht="67.5" customHeight="1" x14ac:dyDescent="0.25">
      <c r="A129" s="14">
        <v>88</v>
      </c>
      <c r="B129" s="7" t="s">
        <v>137</v>
      </c>
      <c r="C129" s="7" t="s">
        <v>430</v>
      </c>
      <c r="D129" s="17">
        <v>150000</v>
      </c>
      <c r="E129" s="23">
        <f>SUM(D129/1.21)</f>
        <v>123966.94214876034</v>
      </c>
      <c r="F129" s="7" t="s">
        <v>691</v>
      </c>
      <c r="G129" s="7" t="s">
        <v>706</v>
      </c>
      <c r="H129" s="17" t="s">
        <v>600</v>
      </c>
      <c r="I129" s="17" t="s">
        <v>440</v>
      </c>
      <c r="J129" s="20" t="s">
        <v>604</v>
      </c>
      <c r="K129" s="7" t="s">
        <v>151</v>
      </c>
      <c r="L129" s="7" t="s">
        <v>572</v>
      </c>
    </row>
    <row r="130" spans="1:12" ht="69" customHeight="1" x14ac:dyDescent="0.25">
      <c r="A130" s="14">
        <v>89</v>
      </c>
      <c r="B130" s="7" t="s">
        <v>137</v>
      </c>
      <c r="C130" s="7" t="s">
        <v>431</v>
      </c>
      <c r="D130" s="17">
        <v>75000</v>
      </c>
      <c r="E130" s="23">
        <f t="shared" ref="E130:E152" si="10">SUM(D130/1.21)</f>
        <v>61983.47107438017</v>
      </c>
      <c r="F130" s="7" t="s">
        <v>691</v>
      </c>
      <c r="G130" s="7" t="s">
        <v>706</v>
      </c>
      <c r="H130" s="17" t="s">
        <v>19</v>
      </c>
      <c r="I130" s="17" t="s">
        <v>440</v>
      </c>
      <c r="J130" s="20" t="s">
        <v>604</v>
      </c>
      <c r="K130" s="7" t="s">
        <v>151</v>
      </c>
      <c r="L130" s="7" t="s">
        <v>572</v>
      </c>
    </row>
    <row r="131" spans="1:12" ht="64.5" customHeight="1" x14ac:dyDescent="0.25">
      <c r="A131" s="14">
        <v>90</v>
      </c>
      <c r="B131" s="7" t="s">
        <v>137</v>
      </c>
      <c r="C131" s="7" t="s">
        <v>432</v>
      </c>
      <c r="D131" s="17">
        <v>75000</v>
      </c>
      <c r="E131" s="23">
        <f t="shared" si="10"/>
        <v>61983.47107438017</v>
      </c>
      <c r="F131" s="7" t="s">
        <v>691</v>
      </c>
      <c r="G131" s="7" t="s">
        <v>706</v>
      </c>
      <c r="H131" s="17" t="s">
        <v>600</v>
      </c>
      <c r="I131" s="17" t="s">
        <v>440</v>
      </c>
      <c r="J131" s="20" t="s">
        <v>604</v>
      </c>
      <c r="K131" s="7" t="s">
        <v>151</v>
      </c>
      <c r="L131" s="7" t="s">
        <v>572</v>
      </c>
    </row>
    <row r="132" spans="1:12" ht="67.5" customHeight="1" x14ac:dyDescent="0.25">
      <c r="A132" s="14">
        <v>91</v>
      </c>
      <c r="B132" s="7" t="s">
        <v>137</v>
      </c>
      <c r="C132" s="7" t="s">
        <v>433</v>
      </c>
      <c r="D132" s="17">
        <v>75000</v>
      </c>
      <c r="E132" s="23">
        <f t="shared" si="10"/>
        <v>61983.47107438017</v>
      </c>
      <c r="F132" s="7" t="s">
        <v>691</v>
      </c>
      <c r="G132" s="7" t="s">
        <v>706</v>
      </c>
      <c r="H132" s="17" t="s">
        <v>600</v>
      </c>
      <c r="I132" s="17" t="s">
        <v>440</v>
      </c>
      <c r="J132" s="20" t="s">
        <v>604</v>
      </c>
      <c r="K132" s="7" t="s">
        <v>151</v>
      </c>
      <c r="L132" s="7" t="s">
        <v>572</v>
      </c>
    </row>
    <row r="133" spans="1:12" ht="68.25" customHeight="1" x14ac:dyDescent="0.25">
      <c r="A133" s="14">
        <v>92</v>
      </c>
      <c r="B133" s="7" t="s">
        <v>154</v>
      </c>
      <c r="C133" s="7" t="s">
        <v>544</v>
      </c>
      <c r="D133" s="17">
        <v>40000</v>
      </c>
      <c r="E133" s="23">
        <f t="shared" si="10"/>
        <v>33057.85123966942</v>
      </c>
      <c r="F133" s="7" t="s">
        <v>710</v>
      </c>
      <c r="G133" s="7" t="s">
        <v>706</v>
      </c>
      <c r="H133" s="17" t="s">
        <v>598</v>
      </c>
      <c r="I133" s="17" t="s">
        <v>441</v>
      </c>
      <c r="J133" s="20" t="s">
        <v>604</v>
      </c>
      <c r="K133" s="7" t="s">
        <v>564</v>
      </c>
      <c r="L133" s="7" t="s">
        <v>572</v>
      </c>
    </row>
    <row r="134" spans="1:12" ht="64.5" customHeight="1" x14ac:dyDescent="0.25">
      <c r="A134" s="14">
        <v>93</v>
      </c>
      <c r="B134" s="7" t="s">
        <v>133</v>
      </c>
      <c r="C134" s="7" t="s">
        <v>434</v>
      </c>
      <c r="D134" s="17">
        <v>10000</v>
      </c>
      <c r="E134" s="23">
        <f t="shared" si="10"/>
        <v>8264.4628099173551</v>
      </c>
      <c r="F134" s="7" t="s">
        <v>691</v>
      </c>
      <c r="G134" s="7" t="s">
        <v>706</v>
      </c>
      <c r="H134" s="17" t="s">
        <v>19</v>
      </c>
      <c r="I134" s="17" t="s">
        <v>22</v>
      </c>
      <c r="J134" s="20" t="s">
        <v>604</v>
      </c>
      <c r="K134" s="7" t="s">
        <v>153</v>
      </c>
      <c r="L134" s="7" t="s">
        <v>567</v>
      </c>
    </row>
    <row r="135" spans="1:12" ht="66.75" customHeight="1" x14ac:dyDescent="0.25">
      <c r="A135" s="14">
        <v>94</v>
      </c>
      <c r="B135" s="7" t="s">
        <v>133</v>
      </c>
      <c r="C135" s="7" t="s">
        <v>435</v>
      </c>
      <c r="D135" s="17">
        <v>5000</v>
      </c>
      <c r="E135" s="23">
        <f t="shared" si="10"/>
        <v>4132.2314049586776</v>
      </c>
      <c r="F135" s="7" t="s">
        <v>711</v>
      </c>
      <c r="G135" s="7" t="s">
        <v>660</v>
      </c>
      <c r="H135" s="17" t="s">
        <v>19</v>
      </c>
      <c r="I135" s="17" t="s">
        <v>22</v>
      </c>
      <c r="J135" s="20" t="s">
        <v>604</v>
      </c>
      <c r="K135" s="7" t="s">
        <v>153</v>
      </c>
      <c r="L135" s="7" t="s">
        <v>567</v>
      </c>
    </row>
    <row r="136" spans="1:12" ht="64.5" customHeight="1" x14ac:dyDescent="0.25">
      <c r="A136" s="14">
        <v>95</v>
      </c>
      <c r="B136" s="7" t="s">
        <v>134</v>
      </c>
      <c r="C136" s="7" t="s">
        <v>436</v>
      </c>
      <c r="D136" s="17">
        <v>3000</v>
      </c>
      <c r="E136" s="23">
        <f t="shared" si="10"/>
        <v>2479.3388429752067</v>
      </c>
      <c r="F136" s="7" t="s">
        <v>712</v>
      </c>
      <c r="G136" s="7" t="s">
        <v>706</v>
      </c>
      <c r="H136" s="17" t="s">
        <v>19</v>
      </c>
      <c r="I136" s="17" t="s">
        <v>22</v>
      </c>
      <c r="J136" s="20" t="s">
        <v>604</v>
      </c>
      <c r="K136" s="7" t="s">
        <v>151</v>
      </c>
      <c r="L136" s="7" t="s">
        <v>572</v>
      </c>
    </row>
    <row r="137" spans="1:12" ht="66" customHeight="1" x14ac:dyDescent="0.25">
      <c r="A137" s="14">
        <v>96</v>
      </c>
      <c r="B137" s="7" t="s">
        <v>134</v>
      </c>
      <c r="C137" s="7" t="s">
        <v>437</v>
      </c>
      <c r="D137" s="17">
        <v>3000</v>
      </c>
      <c r="E137" s="23">
        <f t="shared" si="10"/>
        <v>2479.3388429752067</v>
      </c>
      <c r="F137" s="7" t="s">
        <v>675</v>
      </c>
      <c r="G137" s="7" t="s">
        <v>706</v>
      </c>
      <c r="H137" s="17" t="s">
        <v>600</v>
      </c>
      <c r="I137" s="17" t="s">
        <v>22</v>
      </c>
      <c r="J137" s="20" t="s">
        <v>604</v>
      </c>
      <c r="K137" s="7" t="s">
        <v>153</v>
      </c>
      <c r="L137" s="7" t="s">
        <v>567</v>
      </c>
    </row>
    <row r="138" spans="1:12" ht="65.25" customHeight="1" x14ac:dyDescent="0.25">
      <c r="A138" s="14">
        <v>97</v>
      </c>
      <c r="B138" s="7" t="s">
        <v>134</v>
      </c>
      <c r="C138" s="7" t="s">
        <v>438</v>
      </c>
      <c r="D138" s="17">
        <v>400</v>
      </c>
      <c r="E138" s="23">
        <f t="shared" si="10"/>
        <v>330.57851239669424</v>
      </c>
      <c r="F138" s="7" t="s">
        <v>675</v>
      </c>
      <c r="G138" s="7" t="s">
        <v>660</v>
      </c>
      <c r="H138" s="17" t="s">
        <v>19</v>
      </c>
      <c r="I138" s="17" t="s">
        <v>22</v>
      </c>
      <c r="J138" s="20" t="s">
        <v>152</v>
      </c>
      <c r="K138" s="7" t="s">
        <v>153</v>
      </c>
      <c r="L138" s="7" t="s">
        <v>567</v>
      </c>
    </row>
    <row r="139" spans="1:12" ht="64.5" customHeight="1" x14ac:dyDescent="0.25">
      <c r="A139" s="14">
        <v>98</v>
      </c>
      <c r="B139" s="7" t="s">
        <v>133</v>
      </c>
      <c r="C139" s="7" t="s">
        <v>545</v>
      </c>
      <c r="D139" s="17">
        <v>450</v>
      </c>
      <c r="E139" s="23">
        <f t="shared" si="10"/>
        <v>371.90082644628103</v>
      </c>
      <c r="F139" s="7" t="s">
        <v>677</v>
      </c>
      <c r="G139" s="7" t="s">
        <v>660</v>
      </c>
      <c r="H139" s="17" t="s">
        <v>19</v>
      </c>
      <c r="I139" s="17" t="s">
        <v>22</v>
      </c>
      <c r="J139" s="20" t="s">
        <v>604</v>
      </c>
      <c r="K139" s="7" t="s">
        <v>153</v>
      </c>
      <c r="L139" s="7" t="s">
        <v>567</v>
      </c>
    </row>
    <row r="140" spans="1:12" ht="66.75" customHeight="1" x14ac:dyDescent="0.25">
      <c r="A140" s="14">
        <v>99</v>
      </c>
      <c r="B140" s="7" t="s">
        <v>133</v>
      </c>
      <c r="C140" s="7" t="s">
        <v>439</v>
      </c>
      <c r="D140" s="17">
        <v>30</v>
      </c>
      <c r="E140" s="23">
        <f t="shared" si="10"/>
        <v>24.793388429752067</v>
      </c>
      <c r="F140" s="7" t="s">
        <v>695</v>
      </c>
      <c r="G140" s="7" t="s">
        <v>706</v>
      </c>
      <c r="H140" s="17" t="s">
        <v>19</v>
      </c>
      <c r="I140" s="17" t="s">
        <v>22</v>
      </c>
      <c r="J140" s="20" t="s">
        <v>604</v>
      </c>
      <c r="K140" s="7" t="s">
        <v>153</v>
      </c>
      <c r="L140" s="7" t="s">
        <v>567</v>
      </c>
    </row>
    <row r="141" spans="1:12" ht="65.25" customHeight="1" x14ac:dyDescent="0.25">
      <c r="A141" s="14">
        <v>100</v>
      </c>
      <c r="B141" s="7" t="s">
        <v>139</v>
      </c>
      <c r="C141" s="7" t="s">
        <v>661</v>
      </c>
      <c r="D141" s="17">
        <v>10000</v>
      </c>
      <c r="E141" s="23">
        <f t="shared" si="10"/>
        <v>8264.4628099173551</v>
      </c>
      <c r="F141" s="7" t="s">
        <v>879</v>
      </c>
      <c r="G141" s="7" t="s">
        <v>660</v>
      </c>
      <c r="H141" s="17" t="s">
        <v>595</v>
      </c>
      <c r="I141" s="17" t="s">
        <v>87</v>
      </c>
      <c r="J141" s="20" t="s">
        <v>604</v>
      </c>
      <c r="K141" s="7" t="s">
        <v>153</v>
      </c>
      <c r="L141" s="7" t="s">
        <v>567</v>
      </c>
    </row>
    <row r="142" spans="1:12" ht="66.75" customHeight="1" x14ac:dyDescent="0.25">
      <c r="A142" s="14">
        <v>101</v>
      </c>
      <c r="B142" s="7" t="s">
        <v>480</v>
      </c>
      <c r="C142" s="7" t="s">
        <v>422</v>
      </c>
      <c r="D142" s="17">
        <v>125000</v>
      </c>
      <c r="E142" s="23">
        <f t="shared" si="10"/>
        <v>103305.78512396694</v>
      </c>
      <c r="F142" s="7" t="s">
        <v>714</v>
      </c>
      <c r="G142" s="7" t="s">
        <v>706</v>
      </c>
      <c r="H142" s="17" t="s">
        <v>19</v>
      </c>
      <c r="I142" s="17" t="s">
        <v>441</v>
      </c>
      <c r="J142" s="20" t="s">
        <v>604</v>
      </c>
      <c r="K142" s="7" t="s">
        <v>568</v>
      </c>
      <c r="L142" s="7" t="s">
        <v>572</v>
      </c>
    </row>
    <row r="143" spans="1:12" ht="80.25" customHeight="1" x14ac:dyDescent="0.25">
      <c r="A143" s="14">
        <v>102</v>
      </c>
      <c r="B143" s="7" t="s">
        <v>133</v>
      </c>
      <c r="C143" s="7" t="s">
        <v>423</v>
      </c>
      <c r="D143" s="17">
        <v>3000</v>
      </c>
      <c r="E143" s="23">
        <f t="shared" si="10"/>
        <v>2479.3388429752067</v>
      </c>
      <c r="F143" s="7" t="s">
        <v>663</v>
      </c>
      <c r="G143" s="7" t="s">
        <v>660</v>
      </c>
      <c r="H143" s="17" t="s">
        <v>19</v>
      </c>
      <c r="I143" s="17" t="s">
        <v>22</v>
      </c>
      <c r="J143" s="20" t="s">
        <v>604</v>
      </c>
      <c r="K143" s="7" t="s">
        <v>153</v>
      </c>
      <c r="L143" s="7" t="s">
        <v>567</v>
      </c>
    </row>
    <row r="144" spans="1:12" ht="65.25" customHeight="1" x14ac:dyDescent="0.25">
      <c r="A144" s="14">
        <v>103</v>
      </c>
      <c r="B144" s="7" t="s">
        <v>133</v>
      </c>
      <c r="C144" s="7" t="s">
        <v>424</v>
      </c>
      <c r="D144" s="17">
        <v>4500</v>
      </c>
      <c r="E144" s="23">
        <f t="shared" si="10"/>
        <v>3719.0082644628101</v>
      </c>
      <c r="F144" s="7" t="s">
        <v>930</v>
      </c>
      <c r="G144" s="7" t="s">
        <v>706</v>
      </c>
      <c r="H144" s="17" t="s">
        <v>19</v>
      </c>
      <c r="I144" s="17" t="s">
        <v>22</v>
      </c>
      <c r="J144" s="20" t="s">
        <v>604</v>
      </c>
      <c r="K144" s="7" t="s">
        <v>153</v>
      </c>
      <c r="L144" s="7" t="s">
        <v>567</v>
      </c>
    </row>
    <row r="145" spans="1:12" ht="66.75" customHeight="1" x14ac:dyDescent="0.25">
      <c r="A145" s="14">
        <v>104</v>
      </c>
      <c r="B145" s="7" t="s">
        <v>133</v>
      </c>
      <c r="C145" s="7" t="s">
        <v>481</v>
      </c>
      <c r="D145" s="17">
        <v>6000</v>
      </c>
      <c r="E145" s="23">
        <f t="shared" si="10"/>
        <v>4958.6776859504134</v>
      </c>
      <c r="F145" s="7" t="s">
        <v>665</v>
      </c>
      <c r="G145" s="7" t="s">
        <v>706</v>
      </c>
      <c r="H145" s="17" t="s">
        <v>13</v>
      </c>
      <c r="I145" s="17" t="s">
        <v>22</v>
      </c>
      <c r="J145" s="20" t="s">
        <v>604</v>
      </c>
      <c r="K145" s="7" t="s">
        <v>153</v>
      </c>
      <c r="L145" s="7" t="s">
        <v>567</v>
      </c>
    </row>
    <row r="146" spans="1:12" ht="69" customHeight="1" x14ac:dyDescent="0.25">
      <c r="A146" s="14">
        <v>105</v>
      </c>
      <c r="B146" s="7" t="s">
        <v>133</v>
      </c>
      <c r="C146" s="7" t="s">
        <v>662</v>
      </c>
      <c r="D146" s="17">
        <v>900</v>
      </c>
      <c r="E146" s="23">
        <f t="shared" si="10"/>
        <v>743.80165289256206</v>
      </c>
      <c r="F146" s="7" t="s">
        <v>665</v>
      </c>
      <c r="G146" s="7" t="s">
        <v>706</v>
      </c>
      <c r="H146" s="17" t="s">
        <v>19</v>
      </c>
      <c r="I146" s="17" t="s">
        <v>22</v>
      </c>
      <c r="J146" s="20" t="s">
        <v>604</v>
      </c>
      <c r="K146" s="7" t="s">
        <v>153</v>
      </c>
      <c r="L146" s="7" t="s">
        <v>567</v>
      </c>
    </row>
    <row r="147" spans="1:12" ht="65.25" customHeight="1" x14ac:dyDescent="0.25">
      <c r="A147" s="14">
        <v>106</v>
      </c>
      <c r="B147" s="7" t="s">
        <v>133</v>
      </c>
      <c r="C147" s="7" t="s">
        <v>426</v>
      </c>
      <c r="D147" s="17">
        <v>6000</v>
      </c>
      <c r="E147" s="23">
        <f t="shared" si="10"/>
        <v>4958.6776859504134</v>
      </c>
      <c r="F147" s="7" t="s">
        <v>665</v>
      </c>
      <c r="G147" s="7" t="s">
        <v>706</v>
      </c>
      <c r="H147" s="17" t="s">
        <v>13</v>
      </c>
      <c r="I147" s="17" t="s">
        <v>22</v>
      </c>
      <c r="J147" s="20" t="s">
        <v>604</v>
      </c>
      <c r="K147" s="7" t="s">
        <v>153</v>
      </c>
      <c r="L147" s="7" t="s">
        <v>567</v>
      </c>
    </row>
    <row r="148" spans="1:12" ht="66" customHeight="1" x14ac:dyDescent="0.25">
      <c r="A148" s="14">
        <v>107</v>
      </c>
      <c r="B148" s="7" t="s">
        <v>139</v>
      </c>
      <c r="C148" s="7" t="s">
        <v>427</v>
      </c>
      <c r="D148" s="17">
        <v>3000</v>
      </c>
      <c r="E148" s="23">
        <f t="shared" si="10"/>
        <v>2479.3388429752067</v>
      </c>
      <c r="F148" s="7" t="s">
        <v>715</v>
      </c>
      <c r="G148" s="7" t="s">
        <v>660</v>
      </c>
      <c r="H148" s="17" t="s">
        <v>15</v>
      </c>
      <c r="I148" s="17" t="s">
        <v>12</v>
      </c>
      <c r="J148" s="20" t="s">
        <v>604</v>
      </c>
      <c r="K148" s="7" t="s">
        <v>153</v>
      </c>
      <c r="L148" s="7" t="s">
        <v>567</v>
      </c>
    </row>
    <row r="149" spans="1:12" ht="66" customHeight="1" x14ac:dyDescent="0.25">
      <c r="A149" s="14">
        <v>108</v>
      </c>
      <c r="B149" s="7" t="s">
        <v>133</v>
      </c>
      <c r="C149" s="7" t="s">
        <v>534</v>
      </c>
      <c r="D149" s="17">
        <v>10</v>
      </c>
      <c r="E149" s="23">
        <f t="shared" si="10"/>
        <v>8.2644628099173563</v>
      </c>
      <c r="F149" s="7" t="s">
        <v>665</v>
      </c>
      <c r="G149" s="7" t="s">
        <v>706</v>
      </c>
      <c r="H149" s="17" t="s">
        <v>19</v>
      </c>
      <c r="I149" s="17" t="s">
        <v>22</v>
      </c>
      <c r="J149" s="20" t="s">
        <v>604</v>
      </c>
      <c r="K149" s="7" t="s">
        <v>153</v>
      </c>
      <c r="L149" s="7" t="s">
        <v>567</v>
      </c>
    </row>
    <row r="150" spans="1:12" ht="63" customHeight="1" x14ac:dyDescent="0.25">
      <c r="A150" s="14">
        <v>109</v>
      </c>
      <c r="B150" s="7" t="s">
        <v>133</v>
      </c>
      <c r="C150" s="7" t="s">
        <v>428</v>
      </c>
      <c r="D150" s="17">
        <v>1000</v>
      </c>
      <c r="E150" s="23">
        <f t="shared" si="10"/>
        <v>826.44628099173553</v>
      </c>
      <c r="F150" s="7" t="s">
        <v>665</v>
      </c>
      <c r="G150" s="7" t="s">
        <v>706</v>
      </c>
      <c r="H150" s="17" t="s">
        <v>19</v>
      </c>
      <c r="I150" s="17" t="s">
        <v>22</v>
      </c>
      <c r="J150" s="20" t="s">
        <v>604</v>
      </c>
      <c r="K150" s="7" t="s">
        <v>153</v>
      </c>
      <c r="L150" s="7" t="s">
        <v>567</v>
      </c>
    </row>
    <row r="151" spans="1:12" ht="64.5" customHeight="1" x14ac:dyDescent="0.25">
      <c r="A151" s="14">
        <v>110</v>
      </c>
      <c r="B151" s="7" t="s">
        <v>133</v>
      </c>
      <c r="C151" s="7" t="s">
        <v>425</v>
      </c>
      <c r="D151" s="17">
        <v>60</v>
      </c>
      <c r="E151" s="23">
        <f t="shared" si="10"/>
        <v>49.586776859504134</v>
      </c>
      <c r="F151" s="7" t="s">
        <v>665</v>
      </c>
      <c r="G151" s="7" t="s">
        <v>706</v>
      </c>
      <c r="H151" s="17" t="s">
        <v>19</v>
      </c>
      <c r="I151" s="17" t="s">
        <v>22</v>
      </c>
      <c r="J151" s="20" t="s">
        <v>604</v>
      </c>
      <c r="K151" s="7" t="s">
        <v>153</v>
      </c>
      <c r="L151" s="7" t="s">
        <v>567</v>
      </c>
    </row>
    <row r="152" spans="1:12" ht="66.75" customHeight="1" x14ac:dyDescent="0.25">
      <c r="A152" s="14">
        <v>111</v>
      </c>
      <c r="B152" s="7" t="s">
        <v>133</v>
      </c>
      <c r="C152" s="7" t="s">
        <v>429</v>
      </c>
      <c r="D152" s="17">
        <v>10000</v>
      </c>
      <c r="E152" s="23">
        <f t="shared" si="10"/>
        <v>8264.4628099173551</v>
      </c>
      <c r="F152" s="7" t="s">
        <v>716</v>
      </c>
      <c r="G152" s="7" t="s">
        <v>706</v>
      </c>
      <c r="H152" s="17" t="s">
        <v>19</v>
      </c>
      <c r="I152" s="17" t="s">
        <v>22</v>
      </c>
      <c r="J152" s="20" t="s">
        <v>604</v>
      </c>
      <c r="K152" s="7" t="s">
        <v>153</v>
      </c>
      <c r="L152" s="7" t="s">
        <v>567</v>
      </c>
    </row>
    <row r="153" spans="1:12" x14ac:dyDescent="0.25">
      <c r="A153" s="14"/>
      <c r="B153" s="28"/>
      <c r="C153" s="7"/>
      <c r="D153" s="14">
        <f>SUM(D129:D152)</f>
        <v>606350</v>
      </c>
      <c r="E153" s="26">
        <f>SUM(E129:E152)</f>
        <v>501115.7024793388</v>
      </c>
      <c r="F153" s="7"/>
      <c r="G153" s="7"/>
      <c r="H153" s="17"/>
      <c r="I153" s="17"/>
      <c r="J153" s="20"/>
      <c r="K153" s="7"/>
      <c r="L153" s="7"/>
    </row>
    <row r="154" spans="1:12" x14ac:dyDescent="0.25">
      <c r="A154" s="57" t="s">
        <v>639</v>
      </c>
      <c r="B154" s="58"/>
      <c r="C154" s="58"/>
      <c r="D154" s="58"/>
      <c r="E154" s="58"/>
      <c r="F154" s="58"/>
      <c r="G154" s="58"/>
      <c r="H154" s="58"/>
      <c r="I154" s="58"/>
      <c r="J154" s="58"/>
      <c r="K154" s="58"/>
      <c r="L154" s="59"/>
    </row>
    <row r="155" spans="1:12" ht="66" customHeight="1" x14ac:dyDescent="0.25">
      <c r="A155" s="14">
        <v>112</v>
      </c>
      <c r="B155" s="7" t="s">
        <v>133</v>
      </c>
      <c r="C155" s="7" t="s">
        <v>197</v>
      </c>
      <c r="D155" s="7">
        <v>3600</v>
      </c>
      <c r="E155" s="18">
        <f>SUM(D155/1.21)</f>
        <v>2975.2066115702482</v>
      </c>
      <c r="F155" s="7" t="s">
        <v>665</v>
      </c>
      <c r="G155" s="7" t="s">
        <v>717</v>
      </c>
      <c r="H155" s="7" t="s">
        <v>595</v>
      </c>
      <c r="I155" s="7" t="s">
        <v>22</v>
      </c>
      <c r="J155" s="20" t="s">
        <v>604</v>
      </c>
      <c r="K155" s="7" t="s">
        <v>153</v>
      </c>
      <c r="L155" s="7" t="s">
        <v>567</v>
      </c>
    </row>
    <row r="156" spans="1:12" ht="66" customHeight="1" x14ac:dyDescent="0.25">
      <c r="A156" s="14">
        <v>113</v>
      </c>
      <c r="B156" s="7" t="s">
        <v>133</v>
      </c>
      <c r="C156" s="7" t="s">
        <v>198</v>
      </c>
      <c r="D156" s="7">
        <v>8000</v>
      </c>
      <c r="E156" s="18">
        <f t="shared" ref="E156:E197" si="11">SUM(D156/1.21)</f>
        <v>6611.5702479338843</v>
      </c>
      <c r="F156" s="7" t="s">
        <v>665</v>
      </c>
      <c r="G156" s="7" t="s">
        <v>717</v>
      </c>
      <c r="H156" s="7" t="s">
        <v>595</v>
      </c>
      <c r="I156" s="7" t="s">
        <v>22</v>
      </c>
      <c r="J156" s="20" t="s">
        <v>604</v>
      </c>
      <c r="K156" s="7" t="s">
        <v>153</v>
      </c>
      <c r="L156" s="7" t="s">
        <v>567</v>
      </c>
    </row>
    <row r="157" spans="1:12" ht="66" customHeight="1" x14ac:dyDescent="0.25">
      <c r="A157" s="14">
        <v>114</v>
      </c>
      <c r="B157" s="7" t="s">
        <v>133</v>
      </c>
      <c r="C157" s="7" t="s">
        <v>442</v>
      </c>
      <c r="D157" s="7">
        <v>1000</v>
      </c>
      <c r="E157" s="18">
        <f t="shared" si="11"/>
        <v>826.44628099173553</v>
      </c>
      <c r="F157" s="7" t="s">
        <v>929</v>
      </c>
      <c r="G157" s="7" t="s">
        <v>717</v>
      </c>
      <c r="H157" s="7" t="s">
        <v>595</v>
      </c>
      <c r="I157" s="7" t="s">
        <v>12</v>
      </c>
      <c r="J157" s="20" t="s">
        <v>604</v>
      </c>
      <c r="K157" s="7" t="s">
        <v>153</v>
      </c>
      <c r="L157" s="7" t="s">
        <v>567</v>
      </c>
    </row>
    <row r="158" spans="1:12" ht="66" customHeight="1" x14ac:dyDescent="0.25">
      <c r="A158" s="14">
        <v>115</v>
      </c>
      <c r="B158" s="7" t="s">
        <v>133</v>
      </c>
      <c r="C158" s="7" t="s">
        <v>199</v>
      </c>
      <c r="D158" s="7">
        <v>1500</v>
      </c>
      <c r="E158" s="18">
        <f t="shared" si="11"/>
        <v>1239.6694214876034</v>
      </c>
      <c r="F158" s="7" t="s">
        <v>664</v>
      </c>
      <c r="G158" s="7" t="s">
        <v>717</v>
      </c>
      <c r="H158" s="7" t="s">
        <v>595</v>
      </c>
      <c r="I158" s="7" t="s">
        <v>12</v>
      </c>
      <c r="J158" s="20" t="s">
        <v>604</v>
      </c>
      <c r="K158" s="7" t="s">
        <v>153</v>
      </c>
      <c r="L158" s="7" t="s">
        <v>567</v>
      </c>
    </row>
    <row r="159" spans="1:12" ht="65.25" customHeight="1" x14ac:dyDescent="0.25">
      <c r="A159" s="14">
        <v>116</v>
      </c>
      <c r="B159" s="7" t="s">
        <v>133</v>
      </c>
      <c r="C159" s="7" t="s">
        <v>200</v>
      </c>
      <c r="D159" s="7">
        <v>25000</v>
      </c>
      <c r="E159" s="18">
        <f t="shared" si="11"/>
        <v>20661.157024793389</v>
      </c>
      <c r="F159" s="7" t="s">
        <v>663</v>
      </c>
      <c r="G159" s="7" t="s">
        <v>717</v>
      </c>
      <c r="H159" s="7" t="s">
        <v>595</v>
      </c>
      <c r="I159" s="7" t="s">
        <v>22</v>
      </c>
      <c r="J159" s="20" t="s">
        <v>604</v>
      </c>
      <c r="K159" s="7" t="s">
        <v>565</v>
      </c>
      <c r="L159" s="7" t="s">
        <v>566</v>
      </c>
    </row>
    <row r="160" spans="1:12" ht="62.25" customHeight="1" x14ac:dyDescent="0.25">
      <c r="A160" s="14">
        <v>117</v>
      </c>
      <c r="B160" s="7" t="s">
        <v>133</v>
      </c>
      <c r="C160" s="7" t="s">
        <v>201</v>
      </c>
      <c r="D160" s="7">
        <v>1200</v>
      </c>
      <c r="E160" s="18">
        <f t="shared" si="11"/>
        <v>991.73553719008271</v>
      </c>
      <c r="F160" s="7" t="s">
        <v>666</v>
      </c>
      <c r="G160" s="7" t="s">
        <v>717</v>
      </c>
      <c r="H160" s="7" t="s">
        <v>595</v>
      </c>
      <c r="I160" s="7" t="s">
        <v>22</v>
      </c>
      <c r="J160" s="20" t="s">
        <v>604</v>
      </c>
      <c r="K160" s="7" t="s">
        <v>153</v>
      </c>
      <c r="L160" s="7" t="s">
        <v>567</v>
      </c>
    </row>
    <row r="161" spans="1:12" ht="68.25" customHeight="1" x14ac:dyDescent="0.25">
      <c r="A161" s="14">
        <v>118</v>
      </c>
      <c r="B161" s="7" t="s">
        <v>133</v>
      </c>
      <c r="C161" s="7" t="s">
        <v>202</v>
      </c>
      <c r="D161" s="7">
        <v>30000</v>
      </c>
      <c r="E161" s="18">
        <f t="shared" si="11"/>
        <v>24793.388429752067</v>
      </c>
      <c r="F161" s="7" t="s">
        <v>667</v>
      </c>
      <c r="G161" s="7" t="s">
        <v>717</v>
      </c>
      <c r="H161" s="7" t="s">
        <v>595</v>
      </c>
      <c r="I161" s="7" t="s">
        <v>87</v>
      </c>
      <c r="J161" s="20" t="s">
        <v>152</v>
      </c>
      <c r="K161" s="7" t="s">
        <v>568</v>
      </c>
      <c r="L161" s="7" t="s">
        <v>572</v>
      </c>
    </row>
    <row r="162" spans="1:12" ht="104.25" customHeight="1" x14ac:dyDescent="0.25">
      <c r="A162" s="14">
        <v>119</v>
      </c>
      <c r="B162" s="7" t="s">
        <v>133</v>
      </c>
      <c r="C162" s="7" t="s">
        <v>558</v>
      </c>
      <c r="D162" s="7">
        <v>2000</v>
      </c>
      <c r="E162" s="18">
        <f t="shared" si="11"/>
        <v>1652.8925619834711</v>
      </c>
      <c r="F162" s="7" t="s">
        <v>928</v>
      </c>
      <c r="G162" s="7" t="s">
        <v>717</v>
      </c>
      <c r="H162" s="7" t="s">
        <v>595</v>
      </c>
      <c r="I162" s="7" t="s">
        <v>22</v>
      </c>
      <c r="J162" s="20" t="s">
        <v>604</v>
      </c>
      <c r="K162" s="7" t="s">
        <v>153</v>
      </c>
      <c r="L162" s="7" t="s">
        <v>567</v>
      </c>
    </row>
    <row r="163" spans="1:12" ht="67.5" customHeight="1" x14ac:dyDescent="0.25">
      <c r="A163" s="14">
        <v>120</v>
      </c>
      <c r="B163" s="7" t="s">
        <v>133</v>
      </c>
      <c r="C163" s="7" t="s">
        <v>203</v>
      </c>
      <c r="D163" s="7">
        <v>3500</v>
      </c>
      <c r="E163" s="18">
        <f t="shared" si="11"/>
        <v>2892.5619834710747</v>
      </c>
      <c r="F163" s="7" t="s">
        <v>665</v>
      </c>
      <c r="G163" s="7" t="s">
        <v>717</v>
      </c>
      <c r="H163" s="7" t="s">
        <v>595</v>
      </c>
      <c r="I163" s="7" t="s">
        <v>22</v>
      </c>
      <c r="J163" s="20" t="s">
        <v>604</v>
      </c>
      <c r="K163" s="7" t="s">
        <v>153</v>
      </c>
      <c r="L163" s="7" t="s">
        <v>567</v>
      </c>
    </row>
    <row r="164" spans="1:12" ht="66" customHeight="1" x14ac:dyDescent="0.25">
      <c r="A164" s="14">
        <v>121</v>
      </c>
      <c r="B164" s="7" t="s">
        <v>133</v>
      </c>
      <c r="C164" s="7" t="s">
        <v>559</v>
      </c>
      <c r="D164" s="7">
        <v>1500</v>
      </c>
      <c r="E164" s="18">
        <f t="shared" si="11"/>
        <v>1239.6694214876034</v>
      </c>
      <c r="F164" s="7" t="s">
        <v>675</v>
      </c>
      <c r="G164" s="7" t="s">
        <v>717</v>
      </c>
      <c r="H164" s="7" t="s">
        <v>595</v>
      </c>
      <c r="I164" s="7" t="s">
        <v>22</v>
      </c>
      <c r="J164" s="20" t="s">
        <v>152</v>
      </c>
      <c r="K164" s="7" t="s">
        <v>153</v>
      </c>
      <c r="L164" s="7" t="s">
        <v>567</v>
      </c>
    </row>
    <row r="165" spans="1:12" ht="66.75" customHeight="1" x14ac:dyDescent="0.25">
      <c r="A165" s="14">
        <v>122</v>
      </c>
      <c r="B165" s="7" t="s">
        <v>133</v>
      </c>
      <c r="C165" s="7" t="s">
        <v>191</v>
      </c>
      <c r="D165" s="7">
        <v>2000</v>
      </c>
      <c r="E165" s="18">
        <f t="shared" si="11"/>
        <v>1652.8925619834711</v>
      </c>
      <c r="F165" s="7" t="s">
        <v>665</v>
      </c>
      <c r="G165" s="7" t="s">
        <v>717</v>
      </c>
      <c r="H165" s="7" t="s">
        <v>595</v>
      </c>
      <c r="I165" s="7" t="s">
        <v>22</v>
      </c>
      <c r="J165" s="20" t="s">
        <v>604</v>
      </c>
      <c r="K165" s="7" t="s">
        <v>153</v>
      </c>
      <c r="L165" s="7" t="s">
        <v>567</v>
      </c>
    </row>
    <row r="166" spans="1:12" ht="62.25" customHeight="1" x14ac:dyDescent="0.25">
      <c r="A166" s="14">
        <v>123</v>
      </c>
      <c r="B166" s="7" t="s">
        <v>133</v>
      </c>
      <c r="C166" s="7" t="s">
        <v>192</v>
      </c>
      <c r="D166" s="7">
        <v>500</v>
      </c>
      <c r="E166" s="18">
        <f t="shared" si="11"/>
        <v>413.22314049586777</v>
      </c>
      <c r="F166" s="7" t="s">
        <v>674</v>
      </c>
      <c r="G166" s="7" t="s">
        <v>717</v>
      </c>
      <c r="H166" s="7" t="s">
        <v>595</v>
      </c>
      <c r="I166" s="7" t="s">
        <v>22</v>
      </c>
      <c r="J166" s="20" t="s">
        <v>604</v>
      </c>
      <c r="K166" s="7" t="s">
        <v>153</v>
      </c>
      <c r="L166" s="7" t="s">
        <v>567</v>
      </c>
    </row>
    <row r="167" spans="1:12" ht="66" customHeight="1" x14ac:dyDescent="0.25">
      <c r="A167" s="14">
        <v>124</v>
      </c>
      <c r="B167" s="7" t="s">
        <v>133</v>
      </c>
      <c r="C167" s="7" t="s">
        <v>443</v>
      </c>
      <c r="D167" s="7">
        <v>1200</v>
      </c>
      <c r="E167" s="18">
        <f t="shared" si="11"/>
        <v>991.73553719008271</v>
      </c>
      <c r="F167" s="7" t="s">
        <v>665</v>
      </c>
      <c r="G167" s="7" t="s">
        <v>124</v>
      </c>
      <c r="H167" s="7" t="s">
        <v>595</v>
      </c>
      <c r="I167" s="7" t="s">
        <v>22</v>
      </c>
      <c r="J167" s="20" t="s">
        <v>604</v>
      </c>
      <c r="K167" s="7" t="s">
        <v>153</v>
      </c>
      <c r="L167" s="7" t="s">
        <v>567</v>
      </c>
    </row>
    <row r="168" spans="1:12" ht="66" customHeight="1" x14ac:dyDescent="0.25">
      <c r="A168" s="14">
        <v>125</v>
      </c>
      <c r="B168" s="7" t="s">
        <v>133</v>
      </c>
      <c r="C168" s="7" t="s">
        <v>204</v>
      </c>
      <c r="D168" s="7">
        <v>1000</v>
      </c>
      <c r="E168" s="18">
        <f t="shared" si="11"/>
        <v>826.44628099173553</v>
      </c>
      <c r="F168" s="7" t="s">
        <v>665</v>
      </c>
      <c r="G168" s="7" t="s">
        <v>124</v>
      </c>
      <c r="H168" s="7" t="s">
        <v>595</v>
      </c>
      <c r="I168" s="7" t="s">
        <v>22</v>
      </c>
      <c r="J168" s="20" t="s">
        <v>604</v>
      </c>
      <c r="K168" s="7" t="s">
        <v>153</v>
      </c>
      <c r="L168" s="7" t="s">
        <v>567</v>
      </c>
    </row>
    <row r="169" spans="1:12" ht="66" customHeight="1" x14ac:dyDescent="0.25">
      <c r="A169" s="14">
        <v>126</v>
      </c>
      <c r="B169" s="7" t="s">
        <v>133</v>
      </c>
      <c r="C169" s="7" t="s">
        <v>927</v>
      </c>
      <c r="D169" s="7">
        <v>25000</v>
      </c>
      <c r="E169" s="18">
        <f t="shared" si="11"/>
        <v>20661.157024793389</v>
      </c>
      <c r="F169" s="7" t="s">
        <v>674</v>
      </c>
      <c r="G169" s="7" t="s">
        <v>717</v>
      </c>
      <c r="H169" s="7" t="s">
        <v>595</v>
      </c>
      <c r="I169" s="7" t="s">
        <v>87</v>
      </c>
      <c r="J169" s="20" t="s">
        <v>604</v>
      </c>
      <c r="K169" s="7" t="s">
        <v>564</v>
      </c>
      <c r="L169" s="7" t="s">
        <v>572</v>
      </c>
    </row>
    <row r="170" spans="1:12" ht="67.5" customHeight="1" x14ac:dyDescent="0.25">
      <c r="A170" s="14">
        <v>127</v>
      </c>
      <c r="B170" s="7" t="s">
        <v>133</v>
      </c>
      <c r="C170" s="7" t="s">
        <v>193</v>
      </c>
      <c r="D170" s="7">
        <v>600</v>
      </c>
      <c r="E170" s="18">
        <f t="shared" si="11"/>
        <v>495.86776859504135</v>
      </c>
      <c r="F170" s="7" t="s">
        <v>674</v>
      </c>
      <c r="G170" s="7" t="s">
        <v>717</v>
      </c>
      <c r="H170" s="7" t="s">
        <v>595</v>
      </c>
      <c r="I170" s="7" t="s">
        <v>22</v>
      </c>
      <c r="J170" s="20" t="s">
        <v>604</v>
      </c>
      <c r="K170" s="7" t="s">
        <v>153</v>
      </c>
      <c r="L170" s="7" t="s">
        <v>567</v>
      </c>
    </row>
    <row r="171" spans="1:12" ht="66.75" customHeight="1" x14ac:dyDescent="0.25">
      <c r="A171" s="14">
        <v>128</v>
      </c>
      <c r="B171" s="7" t="s">
        <v>133</v>
      </c>
      <c r="C171" s="7" t="s">
        <v>444</v>
      </c>
      <c r="D171" s="7">
        <v>150</v>
      </c>
      <c r="E171" s="18">
        <f t="shared" si="11"/>
        <v>123.96694214876034</v>
      </c>
      <c r="F171" s="7" t="s">
        <v>665</v>
      </c>
      <c r="G171" s="7" t="s">
        <v>717</v>
      </c>
      <c r="H171" s="7" t="s">
        <v>595</v>
      </c>
      <c r="I171" s="7" t="s">
        <v>22</v>
      </c>
      <c r="J171" s="20" t="s">
        <v>604</v>
      </c>
      <c r="K171" s="7" t="s">
        <v>153</v>
      </c>
      <c r="L171" s="7" t="s">
        <v>567</v>
      </c>
    </row>
    <row r="172" spans="1:12" ht="69.75" customHeight="1" x14ac:dyDescent="0.25">
      <c r="A172" s="14">
        <v>129</v>
      </c>
      <c r="B172" s="7" t="s">
        <v>133</v>
      </c>
      <c r="C172" s="7" t="s">
        <v>445</v>
      </c>
      <c r="D172" s="7">
        <v>2000</v>
      </c>
      <c r="E172" s="18">
        <f t="shared" si="11"/>
        <v>1652.8925619834711</v>
      </c>
      <c r="F172" s="7" t="s">
        <v>674</v>
      </c>
      <c r="G172" s="7" t="s">
        <v>717</v>
      </c>
      <c r="H172" s="7" t="s">
        <v>595</v>
      </c>
      <c r="I172" s="7" t="s">
        <v>22</v>
      </c>
      <c r="J172" s="20" t="s">
        <v>152</v>
      </c>
      <c r="K172" s="7" t="s">
        <v>153</v>
      </c>
      <c r="L172" s="7" t="s">
        <v>567</v>
      </c>
    </row>
    <row r="173" spans="1:12" ht="68.25" customHeight="1" x14ac:dyDescent="0.25">
      <c r="A173" s="14">
        <v>130</v>
      </c>
      <c r="B173" s="7" t="s">
        <v>133</v>
      </c>
      <c r="C173" s="7" t="s">
        <v>446</v>
      </c>
      <c r="D173" s="7">
        <v>100</v>
      </c>
      <c r="E173" s="18">
        <f t="shared" si="11"/>
        <v>82.644628099173559</v>
      </c>
      <c r="F173" s="7" t="s">
        <v>683</v>
      </c>
      <c r="G173" s="7" t="s">
        <v>717</v>
      </c>
      <c r="H173" s="7" t="s">
        <v>595</v>
      </c>
      <c r="I173" s="7" t="s">
        <v>22</v>
      </c>
      <c r="J173" s="20" t="s">
        <v>604</v>
      </c>
      <c r="K173" s="7" t="s">
        <v>153</v>
      </c>
      <c r="L173" s="7" t="s">
        <v>567</v>
      </c>
    </row>
    <row r="174" spans="1:12" ht="66" customHeight="1" x14ac:dyDescent="0.25">
      <c r="A174" s="14">
        <v>131</v>
      </c>
      <c r="B174" s="7" t="s">
        <v>133</v>
      </c>
      <c r="C174" s="7" t="s">
        <v>194</v>
      </c>
      <c r="D174" s="7">
        <v>2000</v>
      </c>
      <c r="E174" s="18">
        <f t="shared" si="11"/>
        <v>1652.8925619834711</v>
      </c>
      <c r="F174" s="7" t="s">
        <v>665</v>
      </c>
      <c r="G174" s="7" t="s">
        <v>717</v>
      </c>
      <c r="H174" s="7" t="s">
        <v>595</v>
      </c>
      <c r="I174" s="7" t="s">
        <v>22</v>
      </c>
      <c r="J174" s="20" t="s">
        <v>604</v>
      </c>
      <c r="K174" s="7" t="s">
        <v>153</v>
      </c>
      <c r="L174" s="7" t="s">
        <v>567</v>
      </c>
    </row>
    <row r="175" spans="1:12" ht="66.75" customHeight="1" x14ac:dyDescent="0.25">
      <c r="A175" s="14">
        <v>132</v>
      </c>
      <c r="B175" s="7" t="s">
        <v>133</v>
      </c>
      <c r="C175" s="7" t="s">
        <v>195</v>
      </c>
      <c r="D175" s="7">
        <v>1500</v>
      </c>
      <c r="E175" s="18">
        <f t="shared" si="11"/>
        <v>1239.6694214876034</v>
      </c>
      <c r="F175" s="7" t="s">
        <v>673</v>
      </c>
      <c r="G175" s="7" t="s">
        <v>717</v>
      </c>
      <c r="H175" s="7" t="s">
        <v>595</v>
      </c>
      <c r="I175" s="7" t="s">
        <v>22</v>
      </c>
      <c r="J175" s="32"/>
      <c r="K175" s="7" t="s">
        <v>153</v>
      </c>
      <c r="L175" s="7" t="s">
        <v>567</v>
      </c>
    </row>
    <row r="176" spans="1:12" ht="66" customHeight="1" x14ac:dyDescent="0.25">
      <c r="A176" s="14">
        <v>133</v>
      </c>
      <c r="B176" s="7" t="s">
        <v>133</v>
      </c>
      <c r="C176" s="7" t="s">
        <v>318</v>
      </c>
      <c r="D176" s="7">
        <v>4500</v>
      </c>
      <c r="E176" s="18">
        <f t="shared" si="11"/>
        <v>3719.0082644628101</v>
      </c>
      <c r="F176" s="7" t="s">
        <v>674</v>
      </c>
      <c r="G176" s="7" t="s">
        <v>717</v>
      </c>
      <c r="H176" s="7" t="s">
        <v>595</v>
      </c>
      <c r="I176" s="7" t="s">
        <v>22</v>
      </c>
      <c r="J176" s="20" t="s">
        <v>604</v>
      </c>
      <c r="K176" s="7" t="s">
        <v>153</v>
      </c>
      <c r="L176" s="7" t="s">
        <v>567</v>
      </c>
    </row>
    <row r="177" spans="1:12" ht="93" customHeight="1" x14ac:dyDescent="0.25">
      <c r="A177" s="14">
        <v>134</v>
      </c>
      <c r="B177" s="7" t="s">
        <v>133</v>
      </c>
      <c r="C177" s="7" t="s">
        <v>578</v>
      </c>
      <c r="D177" s="7">
        <v>600</v>
      </c>
      <c r="E177" s="18">
        <f t="shared" si="11"/>
        <v>495.86776859504135</v>
      </c>
      <c r="F177" s="7" t="s">
        <v>718</v>
      </c>
      <c r="G177" s="7" t="s">
        <v>717</v>
      </c>
      <c r="H177" s="7" t="s">
        <v>595</v>
      </c>
      <c r="I177" s="7" t="s">
        <v>22</v>
      </c>
      <c r="J177" s="20" t="s">
        <v>604</v>
      </c>
      <c r="K177" s="7" t="s">
        <v>153</v>
      </c>
      <c r="L177" s="7" t="s">
        <v>567</v>
      </c>
    </row>
    <row r="178" spans="1:12" ht="127.5" x14ac:dyDescent="0.25">
      <c r="A178" s="14">
        <v>135</v>
      </c>
      <c r="B178" s="7" t="s">
        <v>133</v>
      </c>
      <c r="C178" s="7" t="s">
        <v>447</v>
      </c>
      <c r="D178" s="7">
        <v>900</v>
      </c>
      <c r="E178" s="18">
        <f t="shared" si="11"/>
        <v>743.80165289256206</v>
      </c>
      <c r="F178" s="7" t="s">
        <v>718</v>
      </c>
      <c r="G178" s="7" t="s">
        <v>717</v>
      </c>
      <c r="H178" s="7" t="s">
        <v>595</v>
      </c>
      <c r="I178" s="7" t="s">
        <v>22</v>
      </c>
      <c r="J178" s="20" t="s">
        <v>604</v>
      </c>
      <c r="K178" s="7" t="s">
        <v>153</v>
      </c>
      <c r="L178" s="7" t="s">
        <v>567</v>
      </c>
    </row>
    <row r="179" spans="1:12" ht="64.5" customHeight="1" x14ac:dyDescent="0.25">
      <c r="A179" s="14">
        <v>136</v>
      </c>
      <c r="B179" s="7" t="s">
        <v>133</v>
      </c>
      <c r="C179" s="7" t="s">
        <v>196</v>
      </c>
      <c r="D179" s="7">
        <v>1200</v>
      </c>
      <c r="E179" s="18">
        <f t="shared" si="11"/>
        <v>991.73553719008271</v>
      </c>
      <c r="F179" s="7" t="s">
        <v>674</v>
      </c>
      <c r="G179" s="7" t="s">
        <v>717</v>
      </c>
      <c r="H179" s="7" t="s">
        <v>595</v>
      </c>
      <c r="I179" s="7" t="s">
        <v>22</v>
      </c>
      <c r="J179" s="20" t="s">
        <v>604</v>
      </c>
      <c r="K179" s="7" t="s">
        <v>153</v>
      </c>
      <c r="L179" s="7" t="s">
        <v>567</v>
      </c>
    </row>
    <row r="180" spans="1:12" ht="63.75" customHeight="1" x14ac:dyDescent="0.25">
      <c r="A180" s="14">
        <v>137</v>
      </c>
      <c r="B180" s="7" t="s">
        <v>134</v>
      </c>
      <c r="C180" s="7" t="s">
        <v>719</v>
      </c>
      <c r="D180" s="7">
        <v>2400</v>
      </c>
      <c r="E180" s="18">
        <f t="shared" si="11"/>
        <v>1983.4710743801654</v>
      </c>
      <c r="F180" s="7" t="s">
        <v>681</v>
      </c>
      <c r="G180" s="7" t="s">
        <v>717</v>
      </c>
      <c r="H180" s="7" t="s">
        <v>595</v>
      </c>
      <c r="I180" s="7" t="s">
        <v>22</v>
      </c>
      <c r="J180" s="20" t="s">
        <v>604</v>
      </c>
      <c r="K180" s="7" t="s">
        <v>153</v>
      </c>
      <c r="L180" s="7" t="s">
        <v>567</v>
      </c>
    </row>
    <row r="181" spans="1:12" ht="51.75" customHeight="1" x14ac:dyDescent="0.25">
      <c r="A181" s="63">
        <v>138</v>
      </c>
      <c r="B181" s="60" t="s">
        <v>133</v>
      </c>
      <c r="C181" s="7" t="s">
        <v>924</v>
      </c>
      <c r="D181" s="7">
        <v>400</v>
      </c>
      <c r="E181" s="18">
        <f t="shared" si="11"/>
        <v>330.57851239669424</v>
      </c>
      <c r="F181" s="60" t="s">
        <v>683</v>
      </c>
      <c r="G181" s="60" t="s">
        <v>717</v>
      </c>
      <c r="H181" s="60" t="s">
        <v>595</v>
      </c>
      <c r="I181" s="60" t="s">
        <v>22</v>
      </c>
      <c r="J181" s="60" t="s">
        <v>604</v>
      </c>
      <c r="K181" s="60" t="s">
        <v>153</v>
      </c>
      <c r="L181" s="60" t="s">
        <v>567</v>
      </c>
    </row>
    <row r="182" spans="1:12" ht="50.25" customHeight="1" x14ac:dyDescent="0.25">
      <c r="A182" s="72"/>
      <c r="B182" s="74" t="s">
        <v>133</v>
      </c>
      <c r="C182" s="7" t="s">
        <v>923</v>
      </c>
      <c r="D182" s="7">
        <v>450</v>
      </c>
      <c r="E182" s="18">
        <f t="shared" si="11"/>
        <v>371.90082644628103</v>
      </c>
      <c r="F182" s="61"/>
      <c r="G182" s="69"/>
      <c r="H182" s="69"/>
      <c r="I182" s="69" t="s">
        <v>22</v>
      </c>
      <c r="J182" s="69" t="s">
        <v>152</v>
      </c>
      <c r="K182" s="69"/>
      <c r="L182" s="69"/>
    </row>
    <row r="183" spans="1:12" ht="43.5" customHeight="1" x14ac:dyDescent="0.25">
      <c r="A183" s="72"/>
      <c r="B183" s="74" t="s">
        <v>133</v>
      </c>
      <c r="C183" s="7" t="s">
        <v>925</v>
      </c>
      <c r="D183" s="7">
        <v>300</v>
      </c>
      <c r="E183" s="18">
        <f t="shared" si="11"/>
        <v>247.93388429752068</v>
      </c>
      <c r="F183" s="7" t="s">
        <v>666</v>
      </c>
      <c r="G183" s="69"/>
      <c r="H183" s="69"/>
      <c r="I183" s="69" t="s">
        <v>22</v>
      </c>
      <c r="J183" s="69" t="s">
        <v>152</v>
      </c>
      <c r="K183" s="69"/>
      <c r="L183" s="69"/>
    </row>
    <row r="184" spans="1:12" ht="32.25" customHeight="1" x14ac:dyDescent="0.25">
      <c r="A184" s="72"/>
      <c r="B184" s="74" t="s">
        <v>133</v>
      </c>
      <c r="C184" s="7" t="s">
        <v>926</v>
      </c>
      <c r="D184" s="7">
        <v>150</v>
      </c>
      <c r="E184" s="18">
        <f t="shared" si="11"/>
        <v>123.96694214876034</v>
      </c>
      <c r="F184" s="7" t="s">
        <v>720</v>
      </c>
      <c r="G184" s="69"/>
      <c r="H184" s="69"/>
      <c r="I184" s="69" t="s">
        <v>22</v>
      </c>
      <c r="J184" s="69" t="s">
        <v>152</v>
      </c>
      <c r="K184" s="69"/>
      <c r="L184" s="69"/>
    </row>
    <row r="185" spans="1:12" ht="39.75" customHeight="1" x14ac:dyDescent="0.25">
      <c r="A185" s="72"/>
      <c r="B185" s="74" t="s">
        <v>133</v>
      </c>
      <c r="C185" s="7" t="s">
        <v>922</v>
      </c>
      <c r="D185" s="7">
        <v>100</v>
      </c>
      <c r="E185" s="18">
        <f t="shared" si="11"/>
        <v>82.644628099173559</v>
      </c>
      <c r="F185" s="60" t="s">
        <v>666</v>
      </c>
      <c r="G185" s="69"/>
      <c r="H185" s="69"/>
      <c r="I185" s="69" t="s">
        <v>22</v>
      </c>
      <c r="J185" s="69" t="s">
        <v>152</v>
      </c>
      <c r="K185" s="69"/>
      <c r="L185" s="69"/>
    </row>
    <row r="186" spans="1:12" ht="49.5" customHeight="1" x14ac:dyDescent="0.25">
      <c r="A186" s="73"/>
      <c r="B186" s="65" t="s">
        <v>133</v>
      </c>
      <c r="C186" s="7" t="s">
        <v>546</v>
      </c>
      <c r="D186" s="7">
        <v>1200</v>
      </c>
      <c r="E186" s="18">
        <f t="shared" si="11"/>
        <v>991.73553719008271</v>
      </c>
      <c r="F186" s="61"/>
      <c r="G186" s="61"/>
      <c r="H186" s="61"/>
      <c r="I186" s="61" t="s">
        <v>22</v>
      </c>
      <c r="J186" s="61" t="s">
        <v>152</v>
      </c>
      <c r="K186" s="61"/>
      <c r="L186" s="61"/>
    </row>
    <row r="187" spans="1:12" ht="65.25" customHeight="1" x14ac:dyDescent="0.25">
      <c r="A187" s="14">
        <v>139</v>
      </c>
      <c r="B187" s="7" t="s">
        <v>133</v>
      </c>
      <c r="C187" s="7" t="s">
        <v>448</v>
      </c>
      <c r="D187" s="7">
        <v>3500</v>
      </c>
      <c r="E187" s="18">
        <f t="shared" si="11"/>
        <v>2892.5619834710747</v>
      </c>
      <c r="F187" s="7" t="s">
        <v>665</v>
      </c>
      <c r="G187" s="7" t="s">
        <v>717</v>
      </c>
      <c r="H187" s="7" t="s">
        <v>595</v>
      </c>
      <c r="I187" s="7" t="s">
        <v>22</v>
      </c>
      <c r="J187" s="20" t="s">
        <v>604</v>
      </c>
      <c r="K187" s="7" t="s">
        <v>153</v>
      </c>
      <c r="L187" s="7" t="s">
        <v>567</v>
      </c>
    </row>
    <row r="188" spans="1:12" ht="63.75" customHeight="1" x14ac:dyDescent="0.25">
      <c r="A188" s="14">
        <v>140</v>
      </c>
      <c r="B188" s="7" t="s">
        <v>133</v>
      </c>
      <c r="C188" s="7" t="s">
        <v>449</v>
      </c>
      <c r="D188" s="7">
        <v>1000</v>
      </c>
      <c r="E188" s="18">
        <f t="shared" si="11"/>
        <v>826.44628099173553</v>
      </c>
      <c r="F188" s="7" t="s">
        <v>665</v>
      </c>
      <c r="G188" s="7" t="s">
        <v>717</v>
      </c>
      <c r="H188" s="7" t="s">
        <v>595</v>
      </c>
      <c r="I188" s="7" t="s">
        <v>22</v>
      </c>
      <c r="J188" s="20" t="s">
        <v>604</v>
      </c>
      <c r="K188" s="7" t="s">
        <v>153</v>
      </c>
      <c r="L188" s="7" t="s">
        <v>567</v>
      </c>
    </row>
    <row r="189" spans="1:12" ht="64.5" customHeight="1" x14ac:dyDescent="0.25">
      <c r="A189" s="14">
        <v>141</v>
      </c>
      <c r="B189" s="7" t="s">
        <v>133</v>
      </c>
      <c r="C189" s="7" t="s">
        <v>482</v>
      </c>
      <c r="D189" s="7">
        <v>1050</v>
      </c>
      <c r="E189" s="18">
        <f t="shared" si="11"/>
        <v>867.76859504132233</v>
      </c>
      <c r="F189" s="7" t="s">
        <v>666</v>
      </c>
      <c r="G189" s="7" t="s">
        <v>717</v>
      </c>
      <c r="H189" s="7" t="s">
        <v>595</v>
      </c>
      <c r="I189" s="7" t="s">
        <v>22</v>
      </c>
      <c r="J189" s="20" t="s">
        <v>604</v>
      </c>
      <c r="K189" s="7" t="s">
        <v>153</v>
      </c>
      <c r="L189" s="7" t="s">
        <v>567</v>
      </c>
    </row>
    <row r="190" spans="1:12" ht="190.5" customHeight="1" x14ac:dyDescent="0.25">
      <c r="A190" s="14">
        <v>142</v>
      </c>
      <c r="B190" s="7" t="s">
        <v>133</v>
      </c>
      <c r="C190" s="7" t="s">
        <v>921</v>
      </c>
      <c r="D190" s="7">
        <v>795</v>
      </c>
      <c r="E190" s="18">
        <f t="shared" si="11"/>
        <v>657.02479338842977</v>
      </c>
      <c r="F190" s="7" t="s">
        <v>665</v>
      </c>
      <c r="G190" s="7" t="s">
        <v>717</v>
      </c>
      <c r="H190" s="7" t="s">
        <v>595</v>
      </c>
      <c r="I190" s="7" t="s">
        <v>22</v>
      </c>
      <c r="J190" s="20" t="s">
        <v>604</v>
      </c>
      <c r="K190" s="7" t="s">
        <v>153</v>
      </c>
      <c r="L190" s="7" t="s">
        <v>567</v>
      </c>
    </row>
    <row r="191" spans="1:12" ht="62.25" customHeight="1" x14ac:dyDescent="0.25">
      <c r="A191" s="14">
        <v>143</v>
      </c>
      <c r="B191" s="7" t="s">
        <v>139</v>
      </c>
      <c r="C191" s="7" t="s">
        <v>483</v>
      </c>
      <c r="D191" s="7">
        <v>70</v>
      </c>
      <c r="E191" s="18">
        <f t="shared" si="11"/>
        <v>57.851239669421489</v>
      </c>
      <c r="F191" s="7" t="s">
        <v>920</v>
      </c>
      <c r="G191" s="7" t="s">
        <v>717</v>
      </c>
      <c r="H191" s="7" t="s">
        <v>595</v>
      </c>
      <c r="I191" s="7" t="s">
        <v>22</v>
      </c>
      <c r="J191" s="20" t="s">
        <v>604</v>
      </c>
      <c r="K191" s="7" t="s">
        <v>153</v>
      </c>
      <c r="L191" s="7" t="s">
        <v>567</v>
      </c>
    </row>
    <row r="192" spans="1:12" ht="63" customHeight="1" x14ac:dyDescent="0.25">
      <c r="A192" s="14">
        <v>144</v>
      </c>
      <c r="B192" s="7" t="s">
        <v>133</v>
      </c>
      <c r="C192" s="7" t="s">
        <v>450</v>
      </c>
      <c r="D192" s="7">
        <v>800</v>
      </c>
      <c r="E192" s="18">
        <f t="shared" si="11"/>
        <v>661.15702479338847</v>
      </c>
      <c r="F192" s="7" t="s">
        <v>674</v>
      </c>
      <c r="G192" s="7" t="s">
        <v>717</v>
      </c>
      <c r="H192" s="7" t="s">
        <v>595</v>
      </c>
      <c r="I192" s="7" t="s">
        <v>22</v>
      </c>
      <c r="J192" s="20" t="s">
        <v>604</v>
      </c>
      <c r="K192" s="7" t="s">
        <v>153</v>
      </c>
      <c r="L192" s="7" t="s">
        <v>567</v>
      </c>
    </row>
    <row r="193" spans="1:12" ht="65.25" customHeight="1" x14ac:dyDescent="0.25">
      <c r="A193" s="14">
        <v>145</v>
      </c>
      <c r="B193" s="7" t="s">
        <v>133</v>
      </c>
      <c r="C193" s="7" t="s">
        <v>547</v>
      </c>
      <c r="D193" s="7">
        <v>240</v>
      </c>
      <c r="E193" s="18">
        <f t="shared" si="11"/>
        <v>198.34710743801654</v>
      </c>
      <c r="F193" s="7" t="s">
        <v>665</v>
      </c>
      <c r="G193" s="7" t="s">
        <v>717</v>
      </c>
      <c r="H193" s="7" t="s">
        <v>595</v>
      </c>
      <c r="I193" s="7" t="s">
        <v>22</v>
      </c>
      <c r="J193" s="20" t="s">
        <v>604</v>
      </c>
      <c r="K193" s="7" t="s">
        <v>153</v>
      </c>
      <c r="L193" s="7" t="s">
        <v>567</v>
      </c>
    </row>
    <row r="194" spans="1:12" ht="64.5" customHeight="1" x14ac:dyDescent="0.25">
      <c r="A194" s="14">
        <v>146</v>
      </c>
      <c r="B194" s="7" t="s">
        <v>133</v>
      </c>
      <c r="C194" s="7" t="s">
        <v>451</v>
      </c>
      <c r="D194" s="7">
        <v>1500</v>
      </c>
      <c r="E194" s="18">
        <f t="shared" si="11"/>
        <v>1239.6694214876034</v>
      </c>
      <c r="F194" s="7" t="s">
        <v>666</v>
      </c>
      <c r="G194" s="7" t="s">
        <v>717</v>
      </c>
      <c r="H194" s="7" t="s">
        <v>595</v>
      </c>
      <c r="I194" s="7" t="s">
        <v>22</v>
      </c>
      <c r="J194" s="20" t="s">
        <v>604</v>
      </c>
      <c r="K194" s="7" t="s">
        <v>153</v>
      </c>
      <c r="L194" s="7" t="s">
        <v>567</v>
      </c>
    </row>
    <row r="195" spans="1:12" ht="63" customHeight="1" x14ac:dyDescent="0.25">
      <c r="A195" s="14">
        <v>147</v>
      </c>
      <c r="B195" s="7" t="s">
        <v>133</v>
      </c>
      <c r="C195" s="7" t="s">
        <v>454</v>
      </c>
      <c r="D195" s="7">
        <v>80</v>
      </c>
      <c r="E195" s="18">
        <f t="shared" si="11"/>
        <v>66.11570247933885</v>
      </c>
      <c r="F195" s="7" t="s">
        <v>666</v>
      </c>
      <c r="G195" s="7" t="s">
        <v>717</v>
      </c>
      <c r="H195" s="7" t="s">
        <v>595</v>
      </c>
      <c r="I195" s="7" t="s">
        <v>22</v>
      </c>
      <c r="J195" s="20" t="s">
        <v>604</v>
      </c>
      <c r="K195" s="7" t="s">
        <v>153</v>
      </c>
      <c r="L195" s="7" t="s">
        <v>567</v>
      </c>
    </row>
    <row r="196" spans="1:12" ht="65.25" customHeight="1" x14ac:dyDescent="0.25">
      <c r="A196" s="14">
        <v>148</v>
      </c>
      <c r="B196" s="7" t="s">
        <v>133</v>
      </c>
      <c r="C196" s="7" t="s">
        <v>452</v>
      </c>
      <c r="D196" s="7">
        <v>9000</v>
      </c>
      <c r="E196" s="18">
        <f t="shared" si="11"/>
        <v>7438.0165289256202</v>
      </c>
      <c r="F196" s="7" t="s">
        <v>722</v>
      </c>
      <c r="G196" s="7" t="s">
        <v>717</v>
      </c>
      <c r="H196" s="7" t="s">
        <v>595</v>
      </c>
      <c r="I196" s="7" t="s">
        <v>87</v>
      </c>
      <c r="J196" s="20" t="s">
        <v>604</v>
      </c>
      <c r="K196" s="7" t="s">
        <v>153</v>
      </c>
      <c r="L196" s="7" t="s">
        <v>567</v>
      </c>
    </row>
    <row r="197" spans="1:12" ht="63" customHeight="1" x14ac:dyDescent="0.25">
      <c r="A197" s="14">
        <v>149</v>
      </c>
      <c r="B197" s="7" t="s">
        <v>133</v>
      </c>
      <c r="C197" s="7" t="s">
        <v>453</v>
      </c>
      <c r="D197" s="7">
        <v>700</v>
      </c>
      <c r="E197" s="18">
        <f t="shared" si="11"/>
        <v>578.51239669421489</v>
      </c>
      <c r="F197" s="7" t="s">
        <v>721</v>
      </c>
      <c r="G197" s="7" t="s">
        <v>717</v>
      </c>
      <c r="H197" s="7" t="s">
        <v>595</v>
      </c>
      <c r="I197" s="7" t="s">
        <v>22</v>
      </c>
      <c r="J197" s="20" t="s">
        <v>604</v>
      </c>
      <c r="K197" s="7" t="s">
        <v>153</v>
      </c>
      <c r="L197" s="7" t="s">
        <v>567</v>
      </c>
    </row>
    <row r="198" spans="1:12" x14ac:dyDescent="0.25">
      <c r="A198" s="14"/>
      <c r="B198" s="28"/>
      <c r="C198" s="7"/>
      <c r="D198" s="10">
        <f>SUM(D155:D197)</f>
        <v>144285</v>
      </c>
      <c r="E198" s="12">
        <f>SUM(E155:E197)</f>
        <v>119243.80165289261</v>
      </c>
      <c r="F198" s="7"/>
      <c r="G198" s="7"/>
      <c r="H198" s="7"/>
      <c r="I198" s="7"/>
      <c r="J198" s="20"/>
      <c r="K198" s="7"/>
      <c r="L198" s="7"/>
    </row>
    <row r="199" spans="1:12" x14ac:dyDescent="0.25">
      <c r="A199" s="57" t="s">
        <v>638</v>
      </c>
      <c r="B199" s="58"/>
      <c r="C199" s="58"/>
      <c r="D199" s="58"/>
      <c r="E199" s="58"/>
      <c r="F199" s="58"/>
      <c r="G199" s="58"/>
      <c r="H199" s="58"/>
      <c r="I199" s="58"/>
      <c r="J199" s="58"/>
      <c r="K199" s="58"/>
      <c r="L199" s="59"/>
    </row>
    <row r="200" spans="1:12" ht="64.5" customHeight="1" x14ac:dyDescent="0.25">
      <c r="A200" s="14">
        <v>150</v>
      </c>
      <c r="B200" s="7" t="s">
        <v>133</v>
      </c>
      <c r="C200" s="7" t="s">
        <v>167</v>
      </c>
      <c r="D200" s="18">
        <v>18000</v>
      </c>
      <c r="E200" s="18">
        <f t="shared" ref="E200:E221" si="12">SUM(D200/1.21)</f>
        <v>14876.03305785124</v>
      </c>
      <c r="F200" s="7" t="s">
        <v>723</v>
      </c>
      <c r="G200" s="7" t="s">
        <v>730</v>
      </c>
      <c r="H200" s="7" t="s">
        <v>21</v>
      </c>
      <c r="I200" s="7" t="s">
        <v>16</v>
      </c>
      <c r="J200" s="20" t="s">
        <v>604</v>
      </c>
      <c r="K200" s="7" t="s">
        <v>153</v>
      </c>
      <c r="L200" s="7" t="s">
        <v>567</v>
      </c>
    </row>
    <row r="201" spans="1:12" ht="63.75" customHeight="1" x14ac:dyDescent="0.25">
      <c r="A201" s="14">
        <v>151</v>
      </c>
      <c r="B201" s="7" t="s">
        <v>133</v>
      </c>
      <c r="C201" s="7" t="s">
        <v>548</v>
      </c>
      <c r="D201" s="7">
        <v>18000</v>
      </c>
      <c r="E201" s="18">
        <f t="shared" si="12"/>
        <v>14876.03305785124</v>
      </c>
      <c r="F201" s="7" t="s">
        <v>724</v>
      </c>
      <c r="G201" s="7" t="s">
        <v>730</v>
      </c>
      <c r="H201" s="7" t="s">
        <v>21</v>
      </c>
      <c r="I201" s="7" t="s">
        <v>16</v>
      </c>
      <c r="J201" s="20" t="s">
        <v>604</v>
      </c>
      <c r="K201" s="7" t="s">
        <v>568</v>
      </c>
      <c r="L201" s="7" t="s">
        <v>569</v>
      </c>
    </row>
    <row r="202" spans="1:12" ht="63" customHeight="1" x14ac:dyDescent="0.25">
      <c r="A202" s="14">
        <v>152</v>
      </c>
      <c r="B202" s="7" t="s">
        <v>133</v>
      </c>
      <c r="C202" s="7" t="s">
        <v>168</v>
      </c>
      <c r="D202" s="7">
        <v>8000</v>
      </c>
      <c r="E202" s="18">
        <f t="shared" si="12"/>
        <v>6611.5702479338843</v>
      </c>
      <c r="F202" s="7" t="s">
        <v>919</v>
      </c>
      <c r="G202" s="7" t="s">
        <v>730</v>
      </c>
      <c r="H202" s="7" t="s">
        <v>21</v>
      </c>
      <c r="I202" s="7" t="s">
        <v>12</v>
      </c>
      <c r="J202" s="20" t="s">
        <v>604</v>
      </c>
      <c r="K202" s="7" t="s">
        <v>153</v>
      </c>
      <c r="L202" s="7" t="s">
        <v>567</v>
      </c>
    </row>
    <row r="203" spans="1:12" ht="63.75" customHeight="1" x14ac:dyDescent="0.25">
      <c r="A203" s="14">
        <v>153</v>
      </c>
      <c r="B203" s="7" t="s">
        <v>133</v>
      </c>
      <c r="C203" s="7" t="s">
        <v>169</v>
      </c>
      <c r="D203" s="7">
        <v>500</v>
      </c>
      <c r="E203" s="18">
        <f t="shared" si="12"/>
        <v>413.22314049586777</v>
      </c>
      <c r="F203" s="7" t="s">
        <v>683</v>
      </c>
      <c r="G203" s="7" t="s">
        <v>730</v>
      </c>
      <c r="H203" s="7" t="s">
        <v>21</v>
      </c>
      <c r="I203" s="7" t="s">
        <v>12</v>
      </c>
      <c r="J203" s="20" t="s">
        <v>604</v>
      </c>
      <c r="K203" s="7" t="s">
        <v>153</v>
      </c>
      <c r="L203" s="7" t="s">
        <v>567</v>
      </c>
    </row>
    <row r="204" spans="1:12" ht="63.75" customHeight="1" x14ac:dyDescent="0.25">
      <c r="A204" s="14">
        <v>154</v>
      </c>
      <c r="B204" s="7" t="s">
        <v>133</v>
      </c>
      <c r="C204" s="7" t="s">
        <v>170</v>
      </c>
      <c r="D204" s="7">
        <v>18100</v>
      </c>
      <c r="E204" s="18">
        <f t="shared" si="12"/>
        <v>14958.677685950413</v>
      </c>
      <c r="F204" s="7" t="s">
        <v>722</v>
      </c>
      <c r="G204" s="7" t="s">
        <v>730</v>
      </c>
      <c r="H204" s="7" t="s">
        <v>21</v>
      </c>
      <c r="I204" s="7" t="s">
        <v>12</v>
      </c>
      <c r="J204" s="20" t="s">
        <v>604</v>
      </c>
      <c r="K204" s="7" t="s">
        <v>153</v>
      </c>
      <c r="L204" s="7" t="s">
        <v>567</v>
      </c>
    </row>
    <row r="205" spans="1:12" ht="68.25" customHeight="1" x14ac:dyDescent="0.25">
      <c r="A205" s="14">
        <v>155</v>
      </c>
      <c r="B205" s="7" t="s">
        <v>133</v>
      </c>
      <c r="C205" s="7" t="s">
        <v>171</v>
      </c>
      <c r="D205" s="7">
        <v>17500</v>
      </c>
      <c r="E205" s="18">
        <f t="shared" si="12"/>
        <v>14462.809917355373</v>
      </c>
      <c r="F205" s="7" t="s">
        <v>725</v>
      </c>
      <c r="G205" s="7" t="s">
        <v>125</v>
      </c>
      <c r="H205" s="7" t="s">
        <v>24</v>
      </c>
      <c r="I205" s="7" t="s">
        <v>87</v>
      </c>
      <c r="J205" s="20" t="s">
        <v>604</v>
      </c>
      <c r="K205" s="7" t="s">
        <v>153</v>
      </c>
      <c r="L205" s="7" t="s">
        <v>567</v>
      </c>
    </row>
    <row r="206" spans="1:12" ht="66" customHeight="1" x14ac:dyDescent="0.25">
      <c r="A206" s="14">
        <v>156</v>
      </c>
      <c r="B206" s="7" t="s">
        <v>133</v>
      </c>
      <c r="C206" s="7" t="s">
        <v>172</v>
      </c>
      <c r="D206" s="7">
        <v>5000</v>
      </c>
      <c r="E206" s="18">
        <f t="shared" si="12"/>
        <v>4132.2314049586776</v>
      </c>
      <c r="F206" s="7" t="s">
        <v>726</v>
      </c>
      <c r="G206" s="7" t="s">
        <v>730</v>
      </c>
      <c r="H206" s="7" t="s">
        <v>24</v>
      </c>
      <c r="I206" s="7" t="s">
        <v>87</v>
      </c>
      <c r="J206" s="20" t="s">
        <v>604</v>
      </c>
      <c r="K206" s="7" t="s">
        <v>153</v>
      </c>
      <c r="L206" s="7" t="s">
        <v>567</v>
      </c>
    </row>
    <row r="207" spans="1:12" ht="66.75" customHeight="1" x14ac:dyDescent="0.25">
      <c r="A207" s="14">
        <v>157</v>
      </c>
      <c r="B207" s="7" t="s">
        <v>133</v>
      </c>
      <c r="C207" s="7" t="s">
        <v>25</v>
      </c>
      <c r="D207" s="7">
        <v>2600</v>
      </c>
      <c r="E207" s="18">
        <f t="shared" si="12"/>
        <v>2148.7603305785124</v>
      </c>
      <c r="F207" s="7" t="s">
        <v>727</v>
      </c>
      <c r="G207" s="7" t="s">
        <v>730</v>
      </c>
      <c r="H207" s="7" t="s">
        <v>24</v>
      </c>
      <c r="I207" s="7" t="s">
        <v>87</v>
      </c>
      <c r="J207" s="20" t="s">
        <v>604</v>
      </c>
      <c r="K207" s="7" t="s">
        <v>153</v>
      </c>
      <c r="L207" s="7" t="s">
        <v>567</v>
      </c>
    </row>
    <row r="208" spans="1:12" ht="66" customHeight="1" x14ac:dyDescent="0.25">
      <c r="A208" s="14">
        <v>158</v>
      </c>
      <c r="B208" s="7" t="s">
        <v>134</v>
      </c>
      <c r="C208" s="7" t="s">
        <v>173</v>
      </c>
      <c r="D208" s="7">
        <v>4000</v>
      </c>
      <c r="E208" s="18">
        <f t="shared" si="12"/>
        <v>3305.7851239669421</v>
      </c>
      <c r="F208" s="7" t="s">
        <v>675</v>
      </c>
      <c r="G208" s="7" t="s">
        <v>730</v>
      </c>
      <c r="H208" s="7" t="s">
        <v>24</v>
      </c>
      <c r="I208" s="7" t="s">
        <v>87</v>
      </c>
      <c r="J208" s="20" t="s">
        <v>604</v>
      </c>
      <c r="K208" s="7" t="s">
        <v>153</v>
      </c>
      <c r="L208" s="7" t="s">
        <v>567</v>
      </c>
    </row>
    <row r="209" spans="1:12" ht="76.5" x14ac:dyDescent="0.25">
      <c r="A209" s="14">
        <v>159</v>
      </c>
      <c r="B209" s="7" t="s">
        <v>133</v>
      </c>
      <c r="C209" s="7" t="s">
        <v>162</v>
      </c>
      <c r="D209" s="7">
        <v>18100</v>
      </c>
      <c r="E209" s="18">
        <f t="shared" si="12"/>
        <v>14958.677685950413</v>
      </c>
      <c r="F209" s="7" t="s">
        <v>728</v>
      </c>
      <c r="G209" s="7" t="s">
        <v>125</v>
      </c>
      <c r="H209" s="7" t="s">
        <v>24</v>
      </c>
      <c r="I209" s="28" t="s">
        <v>274</v>
      </c>
      <c r="J209" s="20" t="s">
        <v>604</v>
      </c>
      <c r="K209" s="7" t="s">
        <v>568</v>
      </c>
      <c r="L209" s="7" t="s">
        <v>569</v>
      </c>
    </row>
    <row r="210" spans="1:12" ht="66.75" customHeight="1" x14ac:dyDescent="0.25">
      <c r="A210" s="14">
        <v>160</v>
      </c>
      <c r="B210" s="7" t="s">
        <v>133</v>
      </c>
      <c r="C210" s="7" t="s">
        <v>174</v>
      </c>
      <c r="D210" s="7">
        <v>600</v>
      </c>
      <c r="E210" s="18">
        <f t="shared" si="12"/>
        <v>495.86776859504135</v>
      </c>
      <c r="F210" s="7" t="s">
        <v>729</v>
      </c>
      <c r="G210" s="7" t="s">
        <v>125</v>
      </c>
      <c r="H210" s="7" t="s">
        <v>28</v>
      </c>
      <c r="I210" s="28" t="s">
        <v>163</v>
      </c>
      <c r="J210" s="20" t="s">
        <v>604</v>
      </c>
      <c r="K210" s="7" t="s">
        <v>153</v>
      </c>
      <c r="L210" s="7" t="s">
        <v>567</v>
      </c>
    </row>
    <row r="211" spans="1:12" ht="64.5" customHeight="1" x14ac:dyDescent="0.25">
      <c r="A211" s="14">
        <v>161</v>
      </c>
      <c r="B211" s="21" t="s">
        <v>139</v>
      </c>
      <c r="C211" s="7" t="s">
        <v>175</v>
      </c>
      <c r="D211" s="7">
        <v>1500</v>
      </c>
      <c r="E211" s="18">
        <f t="shared" si="12"/>
        <v>1239.6694214876034</v>
      </c>
      <c r="F211" s="7" t="s">
        <v>731</v>
      </c>
      <c r="G211" s="7" t="s">
        <v>730</v>
      </c>
      <c r="H211" s="7" t="s">
        <v>28</v>
      </c>
      <c r="I211" s="28" t="s">
        <v>163</v>
      </c>
      <c r="J211" s="20" t="s">
        <v>604</v>
      </c>
      <c r="K211" s="7" t="s">
        <v>153</v>
      </c>
      <c r="L211" s="7" t="s">
        <v>567</v>
      </c>
    </row>
    <row r="212" spans="1:12" ht="76.5" x14ac:dyDescent="0.25">
      <c r="A212" s="14">
        <v>162</v>
      </c>
      <c r="B212" s="7" t="s">
        <v>133</v>
      </c>
      <c r="C212" s="7" t="s">
        <v>176</v>
      </c>
      <c r="D212" s="7">
        <v>1000</v>
      </c>
      <c r="E212" s="18">
        <f t="shared" si="12"/>
        <v>826.44628099173553</v>
      </c>
      <c r="F212" s="7" t="s">
        <v>732</v>
      </c>
      <c r="G212" s="7" t="s">
        <v>730</v>
      </c>
      <c r="H212" s="7" t="s">
        <v>28</v>
      </c>
      <c r="I212" s="28" t="s">
        <v>163</v>
      </c>
      <c r="J212" s="20" t="s">
        <v>604</v>
      </c>
      <c r="K212" s="7" t="s">
        <v>153</v>
      </c>
      <c r="L212" s="7" t="s">
        <v>567</v>
      </c>
    </row>
    <row r="213" spans="1:12" ht="76.5" x14ac:dyDescent="0.25">
      <c r="A213" s="14">
        <v>163</v>
      </c>
      <c r="B213" s="7" t="s">
        <v>133</v>
      </c>
      <c r="C213" s="7" t="s">
        <v>177</v>
      </c>
      <c r="D213" s="7">
        <v>12000</v>
      </c>
      <c r="E213" s="18">
        <f t="shared" si="12"/>
        <v>9917.3553719008269</v>
      </c>
      <c r="F213" s="7" t="s">
        <v>733</v>
      </c>
      <c r="G213" s="7" t="s">
        <v>730</v>
      </c>
      <c r="H213" s="7" t="s">
        <v>28</v>
      </c>
      <c r="I213" s="28" t="s">
        <v>163</v>
      </c>
      <c r="J213" s="20" t="s">
        <v>604</v>
      </c>
      <c r="K213" s="7" t="s">
        <v>153</v>
      </c>
      <c r="L213" s="7" t="s">
        <v>567</v>
      </c>
    </row>
    <row r="214" spans="1:12" ht="76.5" x14ac:dyDescent="0.25">
      <c r="A214" s="14">
        <v>164</v>
      </c>
      <c r="B214" s="21" t="s">
        <v>139</v>
      </c>
      <c r="C214" s="7" t="s">
        <v>484</v>
      </c>
      <c r="D214" s="7">
        <v>3000</v>
      </c>
      <c r="E214" s="18">
        <f t="shared" si="12"/>
        <v>2479.3388429752067</v>
      </c>
      <c r="F214" s="7" t="s">
        <v>918</v>
      </c>
      <c r="G214" s="7" t="s">
        <v>730</v>
      </c>
      <c r="H214" s="7" t="s">
        <v>28</v>
      </c>
      <c r="I214" s="28" t="s">
        <v>164</v>
      </c>
      <c r="J214" s="20" t="s">
        <v>604</v>
      </c>
      <c r="K214" s="7" t="s">
        <v>153</v>
      </c>
      <c r="L214" s="7" t="s">
        <v>567</v>
      </c>
    </row>
    <row r="215" spans="1:12" ht="70.5" customHeight="1" x14ac:dyDescent="0.25">
      <c r="A215" s="14">
        <v>165</v>
      </c>
      <c r="B215" s="7" t="s">
        <v>134</v>
      </c>
      <c r="C215" s="7" t="s">
        <v>485</v>
      </c>
      <c r="D215" s="7">
        <v>6000</v>
      </c>
      <c r="E215" s="18">
        <f t="shared" si="12"/>
        <v>4958.6776859504134</v>
      </c>
      <c r="F215" s="7" t="s">
        <v>917</v>
      </c>
      <c r="G215" s="7" t="s">
        <v>730</v>
      </c>
      <c r="H215" s="7" t="s">
        <v>28</v>
      </c>
      <c r="I215" s="28" t="s">
        <v>88</v>
      </c>
      <c r="J215" s="20" t="s">
        <v>604</v>
      </c>
      <c r="K215" s="7" t="s">
        <v>153</v>
      </c>
      <c r="L215" s="7" t="s">
        <v>567</v>
      </c>
    </row>
    <row r="216" spans="1:12" ht="76.5" x14ac:dyDescent="0.25">
      <c r="A216" s="14">
        <v>166</v>
      </c>
      <c r="B216" s="7" t="s">
        <v>133</v>
      </c>
      <c r="C216" s="7" t="s">
        <v>178</v>
      </c>
      <c r="D216" s="7">
        <v>3500</v>
      </c>
      <c r="E216" s="18">
        <f t="shared" si="12"/>
        <v>2892.5619834710747</v>
      </c>
      <c r="F216" s="7" t="s">
        <v>683</v>
      </c>
      <c r="G216" s="7" t="s">
        <v>730</v>
      </c>
      <c r="H216" s="7" t="s">
        <v>28</v>
      </c>
      <c r="I216" s="28" t="s">
        <v>163</v>
      </c>
      <c r="J216" s="20" t="s">
        <v>604</v>
      </c>
      <c r="K216" s="7" t="s">
        <v>153</v>
      </c>
      <c r="L216" s="7" t="s">
        <v>567</v>
      </c>
    </row>
    <row r="217" spans="1:12" ht="76.5" x14ac:dyDescent="0.25">
      <c r="A217" s="14">
        <v>167</v>
      </c>
      <c r="B217" s="7" t="s">
        <v>133</v>
      </c>
      <c r="C217" s="7" t="s">
        <v>179</v>
      </c>
      <c r="D217" s="7">
        <v>4000</v>
      </c>
      <c r="E217" s="18">
        <f t="shared" si="12"/>
        <v>3305.7851239669421</v>
      </c>
      <c r="F217" s="7" t="s">
        <v>664</v>
      </c>
      <c r="G217" s="7" t="s">
        <v>730</v>
      </c>
      <c r="H217" s="7" t="s">
        <v>26</v>
      </c>
      <c r="I217" s="28" t="s">
        <v>164</v>
      </c>
      <c r="J217" s="20" t="s">
        <v>604</v>
      </c>
      <c r="K217" s="7" t="s">
        <v>153</v>
      </c>
      <c r="L217" s="7" t="s">
        <v>567</v>
      </c>
    </row>
    <row r="218" spans="1:12" ht="66.75" customHeight="1" x14ac:dyDescent="0.25">
      <c r="A218" s="14">
        <v>168</v>
      </c>
      <c r="B218" s="7" t="s">
        <v>133</v>
      </c>
      <c r="C218" s="7" t="s">
        <v>180</v>
      </c>
      <c r="D218" s="7">
        <v>1400</v>
      </c>
      <c r="E218" s="18">
        <f t="shared" si="12"/>
        <v>1157.0247933884298</v>
      </c>
      <c r="F218" s="7" t="s">
        <v>734</v>
      </c>
      <c r="G218" s="7" t="s">
        <v>730</v>
      </c>
      <c r="H218" s="7" t="s">
        <v>26</v>
      </c>
      <c r="I218" s="28" t="s">
        <v>163</v>
      </c>
      <c r="J218" s="20" t="s">
        <v>604</v>
      </c>
      <c r="K218" s="7" t="s">
        <v>153</v>
      </c>
      <c r="L218" s="7" t="s">
        <v>567</v>
      </c>
    </row>
    <row r="219" spans="1:12" ht="66.75" customHeight="1" x14ac:dyDescent="0.25">
      <c r="A219" s="14">
        <v>168</v>
      </c>
      <c r="B219" s="7" t="s">
        <v>133</v>
      </c>
      <c r="C219" s="7" t="s">
        <v>181</v>
      </c>
      <c r="D219" s="7">
        <v>3000</v>
      </c>
      <c r="E219" s="18">
        <f>SUM(D219/1.21)</f>
        <v>2479.3388429752067</v>
      </c>
      <c r="F219" s="7" t="s">
        <v>672</v>
      </c>
      <c r="G219" s="7" t="s">
        <v>730</v>
      </c>
      <c r="H219" s="7" t="s">
        <v>26</v>
      </c>
      <c r="I219" s="28" t="s">
        <v>165</v>
      </c>
      <c r="J219" s="20" t="s">
        <v>604</v>
      </c>
      <c r="K219" s="7" t="s">
        <v>153</v>
      </c>
      <c r="L219" s="7" t="s">
        <v>567</v>
      </c>
    </row>
    <row r="220" spans="1:12" ht="76.5" x14ac:dyDescent="0.25">
      <c r="A220" s="14">
        <v>169</v>
      </c>
      <c r="B220" s="7" t="s">
        <v>133</v>
      </c>
      <c r="C220" s="7" t="s">
        <v>166</v>
      </c>
      <c r="D220" s="7">
        <v>3500</v>
      </c>
      <c r="E220" s="18">
        <f t="shared" si="12"/>
        <v>2892.5619834710747</v>
      </c>
      <c r="F220" s="7" t="s">
        <v>667</v>
      </c>
      <c r="G220" s="7" t="s">
        <v>730</v>
      </c>
      <c r="H220" s="7" t="s">
        <v>27</v>
      </c>
      <c r="I220" s="28" t="s">
        <v>165</v>
      </c>
      <c r="J220" s="20" t="s">
        <v>604</v>
      </c>
      <c r="K220" s="7" t="s">
        <v>153</v>
      </c>
      <c r="L220" s="7" t="s">
        <v>567</v>
      </c>
    </row>
    <row r="221" spans="1:12" ht="65.25" customHeight="1" x14ac:dyDescent="0.25">
      <c r="A221" s="14">
        <v>170</v>
      </c>
      <c r="B221" s="7" t="s">
        <v>133</v>
      </c>
      <c r="C221" s="7" t="s">
        <v>182</v>
      </c>
      <c r="D221" s="7">
        <v>1000</v>
      </c>
      <c r="E221" s="18">
        <f t="shared" si="12"/>
        <v>826.44628099173553</v>
      </c>
      <c r="F221" s="7" t="s">
        <v>735</v>
      </c>
      <c r="G221" s="7" t="s">
        <v>730</v>
      </c>
      <c r="H221" s="7" t="s">
        <v>27</v>
      </c>
      <c r="I221" s="28" t="s">
        <v>164</v>
      </c>
      <c r="J221" s="20" t="s">
        <v>604</v>
      </c>
      <c r="K221" s="7" t="s">
        <v>153</v>
      </c>
      <c r="L221" s="7" t="s">
        <v>567</v>
      </c>
    </row>
    <row r="222" spans="1:12" x14ac:dyDescent="0.25">
      <c r="A222" s="14"/>
      <c r="B222" s="7"/>
      <c r="C222" s="7"/>
      <c r="D222" s="12">
        <f>SUM(D200:D221)</f>
        <v>150300</v>
      </c>
      <c r="E222" s="12">
        <f>SUM(E200:E221)</f>
        <v>124214.87603305785</v>
      </c>
      <c r="F222" s="7"/>
      <c r="G222" s="7"/>
      <c r="H222" s="7"/>
      <c r="I222" s="7"/>
      <c r="J222" s="20"/>
      <c r="K222" s="7"/>
      <c r="L222" s="7"/>
    </row>
    <row r="223" spans="1:12" x14ac:dyDescent="0.25">
      <c r="A223" s="57" t="s">
        <v>652</v>
      </c>
      <c r="B223" s="58"/>
      <c r="C223" s="58"/>
      <c r="D223" s="58"/>
      <c r="E223" s="58"/>
      <c r="F223" s="58"/>
      <c r="G223" s="58"/>
      <c r="H223" s="58"/>
      <c r="I223" s="58"/>
      <c r="J223" s="58"/>
      <c r="K223" s="58"/>
      <c r="L223" s="59"/>
    </row>
    <row r="224" spans="1:12" ht="63.75" x14ac:dyDescent="0.25">
      <c r="A224" s="14">
        <v>171</v>
      </c>
      <c r="B224" s="7" t="s">
        <v>133</v>
      </c>
      <c r="C224" s="7" t="s">
        <v>486</v>
      </c>
      <c r="D224" s="7">
        <v>2540</v>
      </c>
      <c r="E224" s="18">
        <f>SUM(D224/1.21)</f>
        <v>2099.1735537190084</v>
      </c>
      <c r="F224" s="7" t="s">
        <v>663</v>
      </c>
      <c r="G224" s="7" t="s">
        <v>916</v>
      </c>
      <c r="H224" s="7" t="s">
        <v>19</v>
      </c>
      <c r="I224" s="28" t="s">
        <v>215</v>
      </c>
      <c r="J224" s="20" t="s">
        <v>604</v>
      </c>
      <c r="K224" s="7" t="s">
        <v>153</v>
      </c>
      <c r="L224" s="7" t="s">
        <v>567</v>
      </c>
    </row>
    <row r="225" spans="1:12" ht="63.75" x14ac:dyDescent="0.25">
      <c r="A225" s="14">
        <v>172</v>
      </c>
      <c r="B225" s="7" t="s">
        <v>133</v>
      </c>
      <c r="C225" s="7" t="s">
        <v>183</v>
      </c>
      <c r="D225" s="7">
        <v>15000</v>
      </c>
      <c r="E225" s="18">
        <f>SUM(D225/1.21)</f>
        <v>12396.694214876034</v>
      </c>
      <c r="F225" s="7" t="s">
        <v>691</v>
      </c>
      <c r="G225" s="7" t="s">
        <v>916</v>
      </c>
      <c r="H225" s="7" t="s">
        <v>595</v>
      </c>
      <c r="I225" s="28" t="s">
        <v>17</v>
      </c>
      <c r="J225" s="20" t="s">
        <v>604</v>
      </c>
      <c r="K225" s="7" t="s">
        <v>153</v>
      </c>
      <c r="L225" s="7" t="s">
        <v>567</v>
      </c>
    </row>
    <row r="226" spans="1:12" ht="63.75" x14ac:dyDescent="0.25">
      <c r="A226" s="14">
        <v>173</v>
      </c>
      <c r="B226" s="7" t="s">
        <v>133</v>
      </c>
      <c r="C226" s="7" t="s">
        <v>184</v>
      </c>
      <c r="D226" s="7">
        <v>15000</v>
      </c>
      <c r="E226" s="18">
        <f t="shared" ref="E226:E230" si="13">SUM(D226/1.21)</f>
        <v>12396.694214876034</v>
      </c>
      <c r="F226" s="7" t="s">
        <v>691</v>
      </c>
      <c r="G226" s="7" t="s">
        <v>916</v>
      </c>
      <c r="H226" s="7" t="s">
        <v>595</v>
      </c>
      <c r="I226" s="28" t="s">
        <v>17</v>
      </c>
      <c r="J226" s="20" t="s">
        <v>604</v>
      </c>
      <c r="K226" s="7" t="s">
        <v>153</v>
      </c>
      <c r="L226" s="7" t="s">
        <v>567</v>
      </c>
    </row>
    <row r="227" spans="1:12" ht="63.75" x14ac:dyDescent="0.25">
      <c r="A227" s="14">
        <v>174</v>
      </c>
      <c r="B227" s="7" t="s">
        <v>133</v>
      </c>
      <c r="C227" s="7" t="s">
        <v>487</v>
      </c>
      <c r="D227" s="7">
        <v>175</v>
      </c>
      <c r="E227" s="18">
        <f t="shared" si="13"/>
        <v>144.62809917355372</v>
      </c>
      <c r="F227" s="7" t="s">
        <v>914</v>
      </c>
      <c r="G227" s="7" t="s">
        <v>915</v>
      </c>
      <c r="H227" s="7" t="s">
        <v>595</v>
      </c>
      <c r="I227" s="28" t="s">
        <v>215</v>
      </c>
      <c r="J227" s="20" t="s">
        <v>604</v>
      </c>
      <c r="K227" s="7" t="s">
        <v>153</v>
      </c>
      <c r="L227" s="7" t="s">
        <v>567</v>
      </c>
    </row>
    <row r="228" spans="1:12" ht="63.75" x14ac:dyDescent="0.25">
      <c r="A228" s="14">
        <v>175</v>
      </c>
      <c r="B228" s="7" t="s">
        <v>133</v>
      </c>
      <c r="C228" s="7" t="s">
        <v>488</v>
      </c>
      <c r="D228" s="7">
        <v>100</v>
      </c>
      <c r="E228" s="18">
        <f t="shared" si="13"/>
        <v>82.644628099173559</v>
      </c>
      <c r="F228" s="7" t="s">
        <v>720</v>
      </c>
      <c r="G228" s="7" t="s">
        <v>916</v>
      </c>
      <c r="H228" s="7" t="s">
        <v>595</v>
      </c>
      <c r="I228" s="28" t="s">
        <v>215</v>
      </c>
      <c r="J228" s="20" t="s">
        <v>604</v>
      </c>
      <c r="K228" s="7" t="s">
        <v>153</v>
      </c>
      <c r="L228" s="7" t="s">
        <v>567</v>
      </c>
    </row>
    <row r="229" spans="1:12" ht="63.75" x14ac:dyDescent="0.25">
      <c r="A229" s="14">
        <v>176</v>
      </c>
      <c r="B229" s="7" t="s">
        <v>133</v>
      </c>
      <c r="C229" s="7" t="s">
        <v>517</v>
      </c>
      <c r="D229" s="7">
        <v>30</v>
      </c>
      <c r="E229" s="18">
        <f t="shared" si="13"/>
        <v>24.793388429752067</v>
      </c>
      <c r="F229" s="7" t="s">
        <v>713</v>
      </c>
      <c r="G229" s="7" t="s">
        <v>916</v>
      </c>
      <c r="H229" s="7" t="s">
        <v>595</v>
      </c>
      <c r="I229" s="28" t="s">
        <v>215</v>
      </c>
      <c r="J229" s="20" t="s">
        <v>604</v>
      </c>
      <c r="K229" s="7" t="s">
        <v>153</v>
      </c>
      <c r="L229" s="7" t="s">
        <v>567</v>
      </c>
    </row>
    <row r="230" spans="1:12" ht="63.75" x14ac:dyDescent="0.25">
      <c r="A230" s="14">
        <v>177</v>
      </c>
      <c r="B230" s="7" t="s">
        <v>133</v>
      </c>
      <c r="C230" s="7" t="s">
        <v>489</v>
      </c>
      <c r="D230" s="7">
        <v>730</v>
      </c>
      <c r="E230" s="18">
        <f t="shared" si="13"/>
        <v>603.30578512396698</v>
      </c>
      <c r="F230" s="7" t="s">
        <v>669</v>
      </c>
      <c r="G230" s="7" t="s">
        <v>916</v>
      </c>
      <c r="H230" s="7" t="s">
        <v>595</v>
      </c>
      <c r="I230" s="28" t="s">
        <v>215</v>
      </c>
      <c r="J230" s="20" t="s">
        <v>604</v>
      </c>
      <c r="K230" s="7" t="s">
        <v>153</v>
      </c>
      <c r="L230" s="7" t="s">
        <v>567</v>
      </c>
    </row>
    <row r="231" spans="1:12" x14ac:dyDescent="0.25">
      <c r="A231" s="14"/>
      <c r="B231" s="7"/>
      <c r="C231" s="16"/>
      <c r="D231" s="10">
        <f>SUM(D224:D230)</f>
        <v>33575</v>
      </c>
      <c r="E231" s="12">
        <f>SUM(E224:E230)</f>
        <v>27747.933884297523</v>
      </c>
      <c r="F231" s="7"/>
      <c r="G231" s="7"/>
      <c r="H231" s="7"/>
      <c r="I231" s="28"/>
      <c r="J231" s="20"/>
      <c r="K231" s="7"/>
      <c r="L231" s="7"/>
    </row>
    <row r="232" spans="1:12" x14ac:dyDescent="0.25">
      <c r="A232" s="57" t="s">
        <v>637</v>
      </c>
      <c r="B232" s="58"/>
      <c r="C232" s="58"/>
      <c r="D232" s="58"/>
      <c r="E232" s="58"/>
      <c r="F232" s="58"/>
      <c r="G232" s="58"/>
      <c r="H232" s="58"/>
      <c r="I232" s="58"/>
      <c r="J232" s="58"/>
      <c r="K232" s="58"/>
      <c r="L232" s="59"/>
    </row>
    <row r="233" spans="1:12" ht="51" x14ac:dyDescent="0.25">
      <c r="A233" s="14">
        <v>178</v>
      </c>
      <c r="B233" s="7" t="s">
        <v>133</v>
      </c>
      <c r="C233" s="16" t="s">
        <v>186</v>
      </c>
      <c r="D233" s="16">
        <v>100</v>
      </c>
      <c r="E233" s="33">
        <f>SUM(D233/1.21)</f>
        <v>82.644628099173559</v>
      </c>
      <c r="F233" s="7" t="s">
        <v>909</v>
      </c>
      <c r="G233" s="7" t="s">
        <v>123</v>
      </c>
      <c r="H233" s="7" t="s">
        <v>595</v>
      </c>
      <c r="I233" s="28" t="s">
        <v>215</v>
      </c>
      <c r="J233" s="20" t="s">
        <v>604</v>
      </c>
      <c r="K233" s="7" t="s">
        <v>153</v>
      </c>
      <c r="L233" s="7" t="s">
        <v>567</v>
      </c>
    </row>
    <row r="234" spans="1:12" ht="51" x14ac:dyDescent="0.25">
      <c r="A234" s="14">
        <v>179</v>
      </c>
      <c r="B234" s="7" t="s">
        <v>133</v>
      </c>
      <c r="C234" s="16" t="s">
        <v>185</v>
      </c>
      <c r="D234" s="16">
        <v>120</v>
      </c>
      <c r="E234" s="33">
        <f t="shared" ref="E234:E237" si="14">SUM(D234/1.21)</f>
        <v>99.173553719008268</v>
      </c>
      <c r="F234" s="7" t="s">
        <v>687</v>
      </c>
      <c r="G234" s="7" t="s">
        <v>123</v>
      </c>
      <c r="H234" s="7" t="s">
        <v>595</v>
      </c>
      <c r="I234" s="28" t="s">
        <v>215</v>
      </c>
      <c r="J234" s="20" t="s">
        <v>604</v>
      </c>
      <c r="K234" s="7" t="s">
        <v>153</v>
      </c>
      <c r="L234" s="7" t="s">
        <v>567</v>
      </c>
    </row>
    <row r="235" spans="1:12" ht="51" x14ac:dyDescent="0.25">
      <c r="A235" s="14">
        <v>180</v>
      </c>
      <c r="B235" s="7" t="s">
        <v>139</v>
      </c>
      <c r="C235" s="16" t="s">
        <v>913</v>
      </c>
      <c r="D235" s="16">
        <v>37440</v>
      </c>
      <c r="E235" s="33">
        <f t="shared" si="14"/>
        <v>30942.14876033058</v>
      </c>
      <c r="F235" s="7" t="s">
        <v>911</v>
      </c>
      <c r="G235" s="7" t="s">
        <v>123</v>
      </c>
      <c r="H235" s="7" t="s">
        <v>595</v>
      </c>
      <c r="I235" s="28" t="s">
        <v>215</v>
      </c>
      <c r="J235" s="20" t="s">
        <v>604</v>
      </c>
      <c r="K235" s="7" t="s">
        <v>564</v>
      </c>
      <c r="L235" s="7" t="s">
        <v>572</v>
      </c>
    </row>
    <row r="236" spans="1:12" ht="51" x14ac:dyDescent="0.25">
      <c r="A236" s="14">
        <v>181</v>
      </c>
      <c r="B236" s="7" t="s">
        <v>139</v>
      </c>
      <c r="C236" s="16" t="s">
        <v>912</v>
      </c>
      <c r="D236" s="16">
        <v>10000</v>
      </c>
      <c r="E236" s="33">
        <f t="shared" si="14"/>
        <v>8264.4628099173551</v>
      </c>
      <c r="F236" s="7" t="s">
        <v>910</v>
      </c>
      <c r="G236" s="7" t="s">
        <v>123</v>
      </c>
      <c r="H236" s="7" t="s">
        <v>595</v>
      </c>
      <c r="I236" s="28" t="s">
        <v>215</v>
      </c>
      <c r="J236" s="20" t="s">
        <v>604</v>
      </c>
      <c r="K236" s="7" t="s">
        <v>153</v>
      </c>
      <c r="L236" s="7" t="s">
        <v>567</v>
      </c>
    </row>
    <row r="237" spans="1:12" ht="63.75" x14ac:dyDescent="0.25">
      <c r="A237" s="14">
        <v>182</v>
      </c>
      <c r="B237" s="7" t="s">
        <v>490</v>
      </c>
      <c r="C237" s="16" t="s">
        <v>505</v>
      </c>
      <c r="D237" s="16">
        <v>100</v>
      </c>
      <c r="E237" s="33">
        <f t="shared" si="14"/>
        <v>82.644628099173559</v>
      </c>
      <c r="F237" s="7" t="s">
        <v>908</v>
      </c>
      <c r="G237" s="7" t="s">
        <v>123</v>
      </c>
      <c r="H237" s="7" t="s">
        <v>595</v>
      </c>
      <c r="I237" s="28" t="s">
        <v>215</v>
      </c>
      <c r="J237" s="20" t="s">
        <v>604</v>
      </c>
      <c r="K237" s="7" t="s">
        <v>153</v>
      </c>
      <c r="L237" s="7" t="s">
        <v>567</v>
      </c>
    </row>
    <row r="238" spans="1:12" x14ac:dyDescent="0.25">
      <c r="A238" s="14"/>
      <c r="B238" s="7"/>
      <c r="C238" s="7"/>
      <c r="D238" s="10">
        <f>SUM(D233:D237)</f>
        <v>47760</v>
      </c>
      <c r="E238" s="12">
        <f>SUM(E233:E237)</f>
        <v>39471.074380165286</v>
      </c>
      <c r="F238" s="7"/>
      <c r="G238" s="7"/>
      <c r="H238" s="7"/>
      <c r="I238" s="7"/>
      <c r="J238" s="20"/>
      <c r="K238" s="7"/>
      <c r="L238" s="7"/>
    </row>
    <row r="239" spans="1:12" x14ac:dyDescent="0.25">
      <c r="A239" s="66" t="s">
        <v>636</v>
      </c>
      <c r="B239" s="67"/>
      <c r="C239" s="67"/>
      <c r="D239" s="67"/>
      <c r="E239" s="67"/>
      <c r="F239" s="67"/>
      <c r="G239" s="67"/>
      <c r="H239" s="67"/>
      <c r="I239" s="67"/>
      <c r="J239" s="67"/>
      <c r="K239" s="67"/>
      <c r="L239" s="68"/>
    </row>
    <row r="240" spans="1:12" ht="51" x14ac:dyDescent="0.25">
      <c r="A240" s="14">
        <v>183</v>
      </c>
      <c r="B240" s="7" t="s">
        <v>133</v>
      </c>
      <c r="C240" s="16" t="s">
        <v>187</v>
      </c>
      <c r="D240" s="16">
        <v>70</v>
      </c>
      <c r="E240" s="33">
        <f>SUM(D240/1.21)</f>
        <v>57.851239669421489</v>
      </c>
      <c r="F240" s="7" t="s">
        <v>909</v>
      </c>
      <c r="G240" s="7" t="s">
        <v>123</v>
      </c>
      <c r="H240" s="7" t="s">
        <v>595</v>
      </c>
      <c r="I240" s="28" t="s">
        <v>215</v>
      </c>
      <c r="J240" s="20" t="s">
        <v>604</v>
      </c>
      <c r="K240" s="7" t="s">
        <v>153</v>
      </c>
      <c r="L240" s="7" t="s">
        <v>567</v>
      </c>
    </row>
    <row r="241" spans="1:12" ht="51" x14ac:dyDescent="0.25">
      <c r="A241" s="14">
        <v>184</v>
      </c>
      <c r="B241" s="7" t="s">
        <v>133</v>
      </c>
      <c r="C241" s="16" t="s">
        <v>188</v>
      </c>
      <c r="D241" s="16">
        <v>200</v>
      </c>
      <c r="E241" s="33">
        <f t="shared" ref="E241:E245" si="15">SUM(D241/1.21)</f>
        <v>165.28925619834712</v>
      </c>
      <c r="F241" s="7" t="s">
        <v>683</v>
      </c>
      <c r="G241" s="7" t="s">
        <v>123</v>
      </c>
      <c r="H241" s="7" t="s">
        <v>595</v>
      </c>
      <c r="I241" s="28" t="s">
        <v>215</v>
      </c>
      <c r="J241" s="20" t="s">
        <v>604</v>
      </c>
      <c r="K241" s="7" t="s">
        <v>153</v>
      </c>
      <c r="L241" s="7" t="s">
        <v>567</v>
      </c>
    </row>
    <row r="242" spans="1:12" ht="51" x14ac:dyDescent="0.25">
      <c r="A242" s="14">
        <v>185</v>
      </c>
      <c r="B242" s="7" t="s">
        <v>133</v>
      </c>
      <c r="C242" s="16" t="s">
        <v>185</v>
      </c>
      <c r="D242" s="16">
        <v>200</v>
      </c>
      <c r="E242" s="33">
        <f t="shared" si="15"/>
        <v>165.28925619834712</v>
      </c>
      <c r="F242" s="7" t="s">
        <v>687</v>
      </c>
      <c r="G242" s="7" t="s">
        <v>123</v>
      </c>
      <c r="H242" s="7" t="s">
        <v>595</v>
      </c>
      <c r="I242" s="28" t="s">
        <v>215</v>
      </c>
      <c r="J242" s="20" t="s">
        <v>604</v>
      </c>
      <c r="K242" s="7" t="s">
        <v>153</v>
      </c>
      <c r="L242" s="7" t="s">
        <v>567</v>
      </c>
    </row>
    <row r="243" spans="1:12" ht="76.5" x14ac:dyDescent="0.25">
      <c r="A243" s="14">
        <v>186</v>
      </c>
      <c r="B243" s="7" t="s">
        <v>133</v>
      </c>
      <c r="C243" s="16" t="s">
        <v>549</v>
      </c>
      <c r="D243" s="16">
        <v>1000</v>
      </c>
      <c r="E243" s="33">
        <f t="shared" si="15"/>
        <v>826.44628099173553</v>
      </c>
      <c r="F243" s="7" t="s">
        <v>673</v>
      </c>
      <c r="G243" s="7" t="s">
        <v>123</v>
      </c>
      <c r="H243" s="7" t="s">
        <v>595</v>
      </c>
      <c r="I243" s="28" t="s">
        <v>215</v>
      </c>
      <c r="J243" s="20" t="s">
        <v>604</v>
      </c>
      <c r="K243" s="7" t="s">
        <v>153</v>
      </c>
      <c r="L243" s="7" t="s">
        <v>567</v>
      </c>
    </row>
    <row r="244" spans="1:12" ht="63.75" x14ac:dyDescent="0.25">
      <c r="A244" s="14">
        <v>187</v>
      </c>
      <c r="B244" s="7" t="s">
        <v>490</v>
      </c>
      <c r="C244" s="16" t="s">
        <v>190</v>
      </c>
      <c r="D244" s="16">
        <v>60</v>
      </c>
      <c r="E244" s="33">
        <f t="shared" si="15"/>
        <v>49.586776859504134</v>
      </c>
      <c r="F244" s="7" t="s">
        <v>908</v>
      </c>
      <c r="G244" s="7" t="s">
        <v>123</v>
      </c>
      <c r="H244" s="7" t="s">
        <v>595</v>
      </c>
      <c r="I244" s="28" t="s">
        <v>215</v>
      </c>
      <c r="J244" s="20" t="s">
        <v>604</v>
      </c>
      <c r="K244" s="7" t="s">
        <v>153</v>
      </c>
      <c r="L244" s="7" t="s">
        <v>567</v>
      </c>
    </row>
    <row r="245" spans="1:12" ht="51" x14ac:dyDescent="0.25">
      <c r="A245" s="14">
        <v>188</v>
      </c>
      <c r="B245" s="7" t="s">
        <v>134</v>
      </c>
      <c r="C245" s="16" t="s">
        <v>189</v>
      </c>
      <c r="D245" s="16">
        <v>400</v>
      </c>
      <c r="E245" s="33">
        <f t="shared" si="15"/>
        <v>330.57851239669424</v>
      </c>
      <c r="F245" s="7" t="s">
        <v>675</v>
      </c>
      <c r="G245" s="7" t="s">
        <v>123</v>
      </c>
      <c r="H245" s="7" t="s">
        <v>595</v>
      </c>
      <c r="I245" s="28" t="s">
        <v>215</v>
      </c>
      <c r="J245" s="20" t="s">
        <v>604</v>
      </c>
      <c r="K245" s="7" t="s">
        <v>153</v>
      </c>
      <c r="L245" s="7" t="s">
        <v>567</v>
      </c>
    </row>
    <row r="246" spans="1:12" x14ac:dyDescent="0.25">
      <c r="A246" s="14"/>
      <c r="B246" s="28"/>
      <c r="C246" s="7"/>
      <c r="D246" s="10">
        <f>SUM(D240:D245)</f>
        <v>1930</v>
      </c>
      <c r="E246" s="12">
        <f>SUM(E240:E245)</f>
        <v>1595.0413223140495</v>
      </c>
      <c r="F246" s="7"/>
      <c r="G246" s="7"/>
      <c r="H246" s="7"/>
      <c r="I246" s="7"/>
      <c r="J246" s="20"/>
      <c r="K246" s="7"/>
      <c r="L246" s="7"/>
    </row>
    <row r="247" spans="1:12" x14ac:dyDescent="0.25">
      <c r="A247" s="57" t="s">
        <v>635</v>
      </c>
      <c r="B247" s="58"/>
      <c r="C247" s="58"/>
      <c r="D247" s="58"/>
      <c r="E247" s="58"/>
      <c r="F247" s="58"/>
      <c r="G247" s="58"/>
      <c r="H247" s="58"/>
      <c r="I247" s="58"/>
      <c r="J247" s="58"/>
      <c r="K247" s="58"/>
      <c r="L247" s="59"/>
    </row>
    <row r="248" spans="1:12" ht="114.75" x14ac:dyDescent="0.25">
      <c r="A248" s="14">
        <v>189</v>
      </c>
      <c r="B248" s="7" t="s">
        <v>133</v>
      </c>
      <c r="C248" s="7" t="s">
        <v>520</v>
      </c>
      <c r="D248" s="17">
        <v>15000</v>
      </c>
      <c r="E248" s="23">
        <f>SUM(D248/1.21)</f>
        <v>12396.694214876034</v>
      </c>
      <c r="F248" s="7" t="s">
        <v>907</v>
      </c>
      <c r="G248" s="7" t="s">
        <v>32</v>
      </c>
      <c r="H248" s="7" t="s">
        <v>633</v>
      </c>
      <c r="I248" s="28" t="s">
        <v>22</v>
      </c>
      <c r="J248" s="20" t="s">
        <v>604</v>
      </c>
      <c r="K248" s="7" t="s">
        <v>153</v>
      </c>
      <c r="L248" s="7" t="s">
        <v>567</v>
      </c>
    </row>
    <row r="249" spans="1:12" ht="38.25" x14ac:dyDescent="0.25">
      <c r="A249" s="14">
        <v>190</v>
      </c>
      <c r="B249" s="7" t="s">
        <v>139</v>
      </c>
      <c r="C249" s="7" t="s">
        <v>579</v>
      </c>
      <c r="D249" s="17">
        <v>9500</v>
      </c>
      <c r="E249" s="23">
        <f t="shared" ref="E249:E254" si="16">SUM(D249/1.21)</f>
        <v>7851.2396694214876</v>
      </c>
      <c r="F249" s="7" t="s">
        <v>906</v>
      </c>
      <c r="G249" s="7" t="s">
        <v>32</v>
      </c>
      <c r="H249" s="7" t="s">
        <v>633</v>
      </c>
      <c r="I249" s="28" t="s">
        <v>22</v>
      </c>
      <c r="J249" s="20" t="s">
        <v>604</v>
      </c>
      <c r="K249" s="7" t="s">
        <v>153</v>
      </c>
      <c r="L249" s="7" t="s">
        <v>567</v>
      </c>
    </row>
    <row r="250" spans="1:12" ht="51" x14ac:dyDescent="0.25">
      <c r="A250" s="14">
        <v>191</v>
      </c>
      <c r="B250" s="7" t="s">
        <v>133</v>
      </c>
      <c r="C250" s="7" t="s">
        <v>580</v>
      </c>
      <c r="D250" s="17">
        <v>50000</v>
      </c>
      <c r="E250" s="23">
        <f t="shared" si="16"/>
        <v>41322.314049586777</v>
      </c>
      <c r="F250" s="7" t="s">
        <v>905</v>
      </c>
      <c r="G250" s="7" t="s">
        <v>32</v>
      </c>
      <c r="H250" s="7" t="s">
        <v>633</v>
      </c>
      <c r="I250" s="28" t="s">
        <v>22</v>
      </c>
      <c r="J250" s="20" t="s">
        <v>604</v>
      </c>
      <c r="K250" s="7" t="s">
        <v>565</v>
      </c>
      <c r="L250" s="7" t="s">
        <v>566</v>
      </c>
    </row>
    <row r="251" spans="1:12" ht="76.5" x14ac:dyDescent="0.25">
      <c r="A251" s="14">
        <v>192</v>
      </c>
      <c r="B251" s="7" t="s">
        <v>133</v>
      </c>
      <c r="C251" s="7" t="s">
        <v>519</v>
      </c>
      <c r="D251" s="17">
        <v>15000</v>
      </c>
      <c r="E251" s="23">
        <f t="shared" si="16"/>
        <v>12396.694214876034</v>
      </c>
      <c r="F251" s="7" t="s">
        <v>904</v>
      </c>
      <c r="G251" s="7" t="s">
        <v>32</v>
      </c>
      <c r="H251" s="7" t="s">
        <v>633</v>
      </c>
      <c r="I251" s="28" t="s">
        <v>22</v>
      </c>
      <c r="J251" s="20" t="s">
        <v>604</v>
      </c>
      <c r="K251" s="7" t="s">
        <v>153</v>
      </c>
      <c r="L251" s="7" t="s">
        <v>567</v>
      </c>
    </row>
    <row r="252" spans="1:12" ht="51" x14ac:dyDescent="0.25">
      <c r="A252" s="14">
        <v>193</v>
      </c>
      <c r="B252" s="7" t="s">
        <v>133</v>
      </c>
      <c r="C252" s="7" t="s">
        <v>518</v>
      </c>
      <c r="D252" s="17">
        <v>27600</v>
      </c>
      <c r="E252" s="23">
        <f t="shared" si="16"/>
        <v>22809.917355371901</v>
      </c>
      <c r="F252" s="7" t="s">
        <v>903</v>
      </c>
      <c r="G252" s="7" t="s">
        <v>32</v>
      </c>
      <c r="H252" s="7" t="s">
        <v>633</v>
      </c>
      <c r="I252" s="28" t="s">
        <v>22</v>
      </c>
      <c r="J252" s="20" t="s">
        <v>152</v>
      </c>
      <c r="K252" s="7" t="s">
        <v>568</v>
      </c>
      <c r="L252" s="7" t="s">
        <v>572</v>
      </c>
    </row>
    <row r="253" spans="1:12" ht="51" x14ac:dyDescent="0.25">
      <c r="A253" s="14">
        <v>194</v>
      </c>
      <c r="B253" s="7" t="s">
        <v>133</v>
      </c>
      <c r="C253" s="7" t="s">
        <v>224</v>
      </c>
      <c r="D253" s="17">
        <v>28000</v>
      </c>
      <c r="E253" s="23">
        <f t="shared" si="16"/>
        <v>23140.495867768597</v>
      </c>
      <c r="F253" s="7" t="s">
        <v>902</v>
      </c>
      <c r="G253" s="7" t="s">
        <v>32</v>
      </c>
      <c r="H253" s="7" t="s">
        <v>633</v>
      </c>
      <c r="I253" s="28" t="s">
        <v>22</v>
      </c>
      <c r="J253" s="20" t="s">
        <v>604</v>
      </c>
      <c r="K253" s="7" t="s">
        <v>565</v>
      </c>
      <c r="L253" s="7" t="s">
        <v>577</v>
      </c>
    </row>
    <row r="254" spans="1:12" ht="38.25" x14ac:dyDescent="0.25">
      <c r="A254" s="14">
        <v>195</v>
      </c>
      <c r="B254" s="7" t="s">
        <v>139</v>
      </c>
      <c r="C254" s="7" t="s">
        <v>225</v>
      </c>
      <c r="D254" s="17">
        <v>9000</v>
      </c>
      <c r="E254" s="23">
        <f t="shared" si="16"/>
        <v>7438.0165289256202</v>
      </c>
      <c r="F254" s="7" t="s">
        <v>796</v>
      </c>
      <c r="G254" s="7" t="s">
        <v>32</v>
      </c>
      <c r="H254" s="7" t="s">
        <v>633</v>
      </c>
      <c r="I254" s="28" t="s">
        <v>22</v>
      </c>
      <c r="J254" s="20" t="s">
        <v>604</v>
      </c>
      <c r="K254" s="7" t="s">
        <v>153</v>
      </c>
      <c r="L254" s="7" t="s">
        <v>567</v>
      </c>
    </row>
    <row r="255" spans="1:12" x14ac:dyDescent="0.25">
      <c r="A255" s="14"/>
      <c r="B255" s="7"/>
      <c r="C255" s="7"/>
      <c r="D255" s="10">
        <f>SUM(D248:D254)</f>
        <v>154100</v>
      </c>
      <c r="E255" s="26">
        <f>SUM(E248:E254)</f>
        <v>127355.37190082645</v>
      </c>
      <c r="F255" s="7"/>
      <c r="G255" s="17"/>
      <c r="H255" s="17"/>
      <c r="I255" s="17"/>
      <c r="J255" s="17"/>
      <c r="K255" s="7"/>
      <c r="L255" s="7"/>
    </row>
    <row r="256" spans="1:12" x14ac:dyDescent="0.25">
      <c r="A256" s="57" t="s">
        <v>634</v>
      </c>
      <c r="B256" s="58"/>
      <c r="C256" s="58"/>
      <c r="D256" s="58"/>
      <c r="E256" s="58"/>
      <c r="F256" s="58"/>
      <c r="G256" s="58"/>
      <c r="H256" s="58"/>
      <c r="I256" s="58"/>
      <c r="J256" s="58"/>
      <c r="K256" s="58"/>
      <c r="L256" s="59"/>
    </row>
    <row r="257" spans="1:12" ht="76.5" x14ac:dyDescent="0.25">
      <c r="A257" s="14">
        <v>196</v>
      </c>
      <c r="B257" s="16" t="s">
        <v>137</v>
      </c>
      <c r="C257" s="7" t="s">
        <v>268</v>
      </c>
      <c r="D257" s="15">
        <v>400000</v>
      </c>
      <c r="E257" s="23">
        <f>SUM(D257/1.21)</f>
        <v>330578.51239669422</v>
      </c>
      <c r="F257" s="7" t="s">
        <v>870</v>
      </c>
      <c r="G257" s="7" t="s">
        <v>116</v>
      </c>
      <c r="H257" s="7" t="s">
        <v>21</v>
      </c>
      <c r="I257" s="28" t="s">
        <v>277</v>
      </c>
      <c r="J257" s="20" t="s">
        <v>604</v>
      </c>
      <c r="K257" s="7" t="s">
        <v>151</v>
      </c>
      <c r="L257" s="7" t="s">
        <v>572</v>
      </c>
    </row>
    <row r="258" spans="1:12" ht="38.25" x14ac:dyDescent="0.25">
      <c r="A258" s="14">
        <v>197</v>
      </c>
      <c r="B258" s="16" t="s">
        <v>137</v>
      </c>
      <c r="C258" s="7" t="s">
        <v>261</v>
      </c>
      <c r="D258" s="15">
        <v>270000</v>
      </c>
      <c r="E258" s="23">
        <f t="shared" ref="E258:E273" si="17">SUM(D258/1.21)</f>
        <v>223140.49586776859</v>
      </c>
      <c r="F258" s="7" t="s">
        <v>716</v>
      </c>
      <c r="G258" s="7" t="s">
        <v>116</v>
      </c>
      <c r="H258" s="7" t="s">
        <v>21</v>
      </c>
      <c r="I258" s="28" t="s">
        <v>277</v>
      </c>
      <c r="J258" s="20" t="s">
        <v>604</v>
      </c>
      <c r="K258" s="7" t="s">
        <v>151</v>
      </c>
      <c r="L258" s="7" t="s">
        <v>572</v>
      </c>
    </row>
    <row r="259" spans="1:12" ht="40.5" customHeight="1" x14ac:dyDescent="0.25">
      <c r="A259" s="14">
        <v>198</v>
      </c>
      <c r="B259" s="7" t="s">
        <v>133</v>
      </c>
      <c r="C259" s="7" t="s">
        <v>269</v>
      </c>
      <c r="D259" s="15">
        <v>6500</v>
      </c>
      <c r="E259" s="23">
        <f t="shared" si="17"/>
        <v>5371.9008264462809</v>
      </c>
      <c r="F259" s="7" t="s">
        <v>874</v>
      </c>
      <c r="G259" s="7" t="s">
        <v>116</v>
      </c>
      <c r="H259" s="7" t="s">
        <v>633</v>
      </c>
      <c r="I259" s="28" t="s">
        <v>274</v>
      </c>
      <c r="J259" s="20" t="s">
        <v>604</v>
      </c>
      <c r="K259" s="7" t="s">
        <v>153</v>
      </c>
      <c r="L259" s="7" t="s">
        <v>567</v>
      </c>
    </row>
    <row r="260" spans="1:12" ht="51" x14ac:dyDescent="0.25">
      <c r="A260" s="14">
        <v>199</v>
      </c>
      <c r="B260" s="7" t="s">
        <v>133</v>
      </c>
      <c r="C260" s="7" t="s">
        <v>550</v>
      </c>
      <c r="D260" s="15">
        <v>5700</v>
      </c>
      <c r="E260" s="23">
        <f t="shared" si="17"/>
        <v>4710.7438016528931</v>
      </c>
      <c r="F260" s="7" t="s">
        <v>665</v>
      </c>
      <c r="G260" s="7" t="s">
        <v>116</v>
      </c>
      <c r="H260" s="7" t="s">
        <v>633</v>
      </c>
      <c r="I260" s="28" t="s">
        <v>274</v>
      </c>
      <c r="J260" s="20" t="s">
        <v>604</v>
      </c>
      <c r="K260" s="7" t="s">
        <v>153</v>
      </c>
      <c r="L260" s="7" t="s">
        <v>567</v>
      </c>
    </row>
    <row r="261" spans="1:12" ht="38.25" x14ac:dyDescent="0.25">
      <c r="A261" s="14">
        <v>200</v>
      </c>
      <c r="B261" s="16" t="s">
        <v>137</v>
      </c>
      <c r="C261" s="7" t="s">
        <v>262</v>
      </c>
      <c r="D261" s="15">
        <v>1500000</v>
      </c>
      <c r="E261" s="23">
        <f t="shared" si="17"/>
        <v>1239669.4214876033</v>
      </c>
      <c r="F261" s="7" t="s">
        <v>873</v>
      </c>
      <c r="G261" s="7" t="s">
        <v>116</v>
      </c>
      <c r="H261" s="7" t="s">
        <v>19</v>
      </c>
      <c r="I261" s="28" t="s">
        <v>277</v>
      </c>
      <c r="J261" s="20" t="s">
        <v>604</v>
      </c>
      <c r="K261" s="7" t="s">
        <v>151</v>
      </c>
      <c r="L261" s="7" t="s">
        <v>572</v>
      </c>
    </row>
    <row r="262" spans="1:12" ht="51" x14ac:dyDescent="0.25">
      <c r="A262" s="14">
        <v>201</v>
      </c>
      <c r="B262" s="16" t="s">
        <v>137</v>
      </c>
      <c r="C262" s="7" t="s">
        <v>263</v>
      </c>
      <c r="D262" s="15">
        <v>60000</v>
      </c>
      <c r="E262" s="23">
        <f t="shared" si="17"/>
        <v>49586.776859504134</v>
      </c>
      <c r="F262" s="7" t="s">
        <v>764</v>
      </c>
      <c r="G262" s="7" t="s">
        <v>116</v>
      </c>
      <c r="H262" s="7" t="s">
        <v>633</v>
      </c>
      <c r="I262" s="28" t="s">
        <v>165</v>
      </c>
      <c r="J262" s="20" t="s">
        <v>604</v>
      </c>
      <c r="K262" s="7" t="s">
        <v>571</v>
      </c>
      <c r="L262" s="7" t="s">
        <v>572</v>
      </c>
    </row>
    <row r="263" spans="1:12" ht="48.75" customHeight="1" x14ac:dyDescent="0.25">
      <c r="A263" s="14">
        <v>202</v>
      </c>
      <c r="B263" s="7" t="s">
        <v>133</v>
      </c>
      <c r="C263" s="7" t="s">
        <v>872</v>
      </c>
      <c r="D263" s="15">
        <v>38000</v>
      </c>
      <c r="E263" s="23">
        <f t="shared" si="17"/>
        <v>31404.958677685951</v>
      </c>
      <c r="F263" s="7" t="s">
        <v>871</v>
      </c>
      <c r="G263" s="7" t="s">
        <v>116</v>
      </c>
      <c r="H263" s="7" t="s">
        <v>633</v>
      </c>
      <c r="I263" s="28" t="s">
        <v>274</v>
      </c>
      <c r="J263" s="20" t="s">
        <v>604</v>
      </c>
      <c r="K263" s="7" t="s">
        <v>573</v>
      </c>
      <c r="L263" s="7" t="s">
        <v>566</v>
      </c>
    </row>
    <row r="264" spans="1:12" ht="43.5" customHeight="1" x14ac:dyDescent="0.25">
      <c r="A264" s="14">
        <v>203</v>
      </c>
      <c r="B264" s="7" t="s">
        <v>133</v>
      </c>
      <c r="C264" s="7" t="s">
        <v>491</v>
      </c>
      <c r="D264" s="15">
        <v>70000</v>
      </c>
      <c r="E264" s="23">
        <f t="shared" si="17"/>
        <v>57851.239669421491</v>
      </c>
      <c r="F264" s="7" t="s">
        <v>871</v>
      </c>
      <c r="G264" s="7" t="s">
        <v>116</v>
      </c>
      <c r="H264" s="7" t="s">
        <v>633</v>
      </c>
      <c r="I264" s="28" t="s">
        <v>274</v>
      </c>
      <c r="J264" s="20" t="s">
        <v>604</v>
      </c>
      <c r="K264" s="7" t="s">
        <v>574</v>
      </c>
      <c r="L264" s="7" t="s">
        <v>572</v>
      </c>
    </row>
    <row r="265" spans="1:12" ht="60.75" customHeight="1" x14ac:dyDescent="0.25">
      <c r="A265" s="14">
        <v>204</v>
      </c>
      <c r="B265" s="16" t="s">
        <v>137</v>
      </c>
      <c r="C265" s="7" t="s">
        <v>264</v>
      </c>
      <c r="D265" s="15">
        <v>60000</v>
      </c>
      <c r="E265" s="23">
        <f t="shared" si="17"/>
        <v>49586.776859504134</v>
      </c>
      <c r="F265" s="7" t="s">
        <v>870</v>
      </c>
      <c r="G265" s="7" t="s">
        <v>116</v>
      </c>
      <c r="H265" s="7" t="s">
        <v>24</v>
      </c>
      <c r="I265" s="28" t="s">
        <v>273</v>
      </c>
      <c r="J265" s="20" t="s">
        <v>604</v>
      </c>
      <c r="K265" s="7" t="s">
        <v>151</v>
      </c>
      <c r="L265" s="7" t="s">
        <v>572</v>
      </c>
    </row>
    <row r="266" spans="1:12" ht="60" customHeight="1" x14ac:dyDescent="0.25">
      <c r="A266" s="14">
        <v>205</v>
      </c>
      <c r="B266" s="7" t="s">
        <v>133</v>
      </c>
      <c r="C266" s="7" t="s">
        <v>270</v>
      </c>
      <c r="D266" s="15">
        <v>900</v>
      </c>
      <c r="E266" s="23">
        <f t="shared" si="17"/>
        <v>743.80165289256206</v>
      </c>
      <c r="F266" s="7" t="s">
        <v>683</v>
      </c>
      <c r="G266" s="7" t="s">
        <v>116</v>
      </c>
      <c r="H266" s="7" t="s">
        <v>615</v>
      </c>
      <c r="I266" s="28" t="s">
        <v>275</v>
      </c>
      <c r="J266" s="20" t="s">
        <v>604</v>
      </c>
      <c r="K266" s="7" t="s">
        <v>153</v>
      </c>
      <c r="L266" s="7" t="s">
        <v>567</v>
      </c>
    </row>
    <row r="267" spans="1:12" ht="51" x14ac:dyDescent="0.25">
      <c r="A267" s="14">
        <v>206</v>
      </c>
      <c r="B267" s="16" t="s">
        <v>137</v>
      </c>
      <c r="C267" s="7" t="s">
        <v>265</v>
      </c>
      <c r="D267" s="15">
        <v>150000</v>
      </c>
      <c r="E267" s="23">
        <f t="shared" si="17"/>
        <v>123966.94214876034</v>
      </c>
      <c r="F267" s="7" t="s">
        <v>869</v>
      </c>
      <c r="G267" s="7" t="s">
        <v>116</v>
      </c>
      <c r="H267" s="7" t="s">
        <v>24</v>
      </c>
      <c r="I267" s="28" t="s">
        <v>276</v>
      </c>
      <c r="J267" s="20" t="s">
        <v>604</v>
      </c>
      <c r="K267" s="7" t="s">
        <v>151</v>
      </c>
      <c r="L267" s="7" t="s">
        <v>572</v>
      </c>
    </row>
    <row r="268" spans="1:12" ht="38.25" x14ac:dyDescent="0.25">
      <c r="A268" s="14">
        <v>207</v>
      </c>
      <c r="B268" s="16" t="s">
        <v>137</v>
      </c>
      <c r="C268" s="7" t="s">
        <v>266</v>
      </c>
      <c r="D268" s="15">
        <v>120000</v>
      </c>
      <c r="E268" s="23">
        <f t="shared" si="17"/>
        <v>99173.553719008269</v>
      </c>
      <c r="F268" s="7" t="s">
        <v>691</v>
      </c>
      <c r="G268" s="7" t="s">
        <v>116</v>
      </c>
      <c r="H268" s="7" t="s">
        <v>24</v>
      </c>
      <c r="I268" s="28" t="s">
        <v>276</v>
      </c>
      <c r="J268" s="20" t="s">
        <v>604</v>
      </c>
      <c r="K268" s="7" t="s">
        <v>151</v>
      </c>
      <c r="L268" s="7" t="s">
        <v>572</v>
      </c>
    </row>
    <row r="269" spans="1:12" ht="38.25" x14ac:dyDescent="0.25">
      <c r="A269" s="14">
        <v>208</v>
      </c>
      <c r="B269" s="16" t="s">
        <v>137</v>
      </c>
      <c r="C269" s="7" t="s">
        <v>267</v>
      </c>
      <c r="D269" s="15">
        <v>120000</v>
      </c>
      <c r="E269" s="23">
        <f t="shared" si="17"/>
        <v>99173.553719008269</v>
      </c>
      <c r="F269" s="7" t="s">
        <v>691</v>
      </c>
      <c r="G269" s="7" t="s">
        <v>116</v>
      </c>
      <c r="H269" s="7" t="s">
        <v>28</v>
      </c>
      <c r="I269" s="28" t="s">
        <v>276</v>
      </c>
      <c r="J269" s="20" t="s">
        <v>604</v>
      </c>
      <c r="K269" s="7" t="s">
        <v>151</v>
      </c>
      <c r="L269" s="7" t="s">
        <v>572</v>
      </c>
    </row>
    <row r="270" spans="1:12" ht="84" customHeight="1" x14ac:dyDescent="0.25">
      <c r="A270" s="14">
        <v>209</v>
      </c>
      <c r="B270" s="7" t="s">
        <v>133</v>
      </c>
      <c r="C270" s="7" t="s">
        <v>492</v>
      </c>
      <c r="D270" s="15">
        <v>11000</v>
      </c>
      <c r="E270" s="23">
        <f t="shared" si="17"/>
        <v>9090.9090909090919</v>
      </c>
      <c r="F270" s="7" t="s">
        <v>945</v>
      </c>
      <c r="G270" s="7" t="s">
        <v>116</v>
      </c>
      <c r="H270" s="7" t="s">
        <v>278</v>
      </c>
      <c r="I270" s="28" t="s">
        <v>274</v>
      </c>
      <c r="J270" s="20" t="s">
        <v>604</v>
      </c>
      <c r="K270" s="7" t="s">
        <v>153</v>
      </c>
      <c r="L270" s="7" t="s">
        <v>567</v>
      </c>
    </row>
    <row r="271" spans="1:12" ht="38.25" x14ac:dyDescent="0.25">
      <c r="A271" s="14">
        <v>210</v>
      </c>
      <c r="B271" s="7" t="s">
        <v>134</v>
      </c>
      <c r="C271" s="7" t="s">
        <v>271</v>
      </c>
      <c r="D271" s="15">
        <v>800</v>
      </c>
      <c r="E271" s="23">
        <f t="shared" si="17"/>
        <v>661.15702479338847</v>
      </c>
      <c r="F271" s="7" t="s">
        <v>676</v>
      </c>
      <c r="G271" s="7" t="s">
        <v>116</v>
      </c>
      <c r="H271" s="7" t="s">
        <v>21</v>
      </c>
      <c r="I271" s="28" t="s">
        <v>215</v>
      </c>
      <c r="J271" s="20" t="s">
        <v>604</v>
      </c>
      <c r="K271" s="7" t="s">
        <v>153</v>
      </c>
      <c r="L271" s="7" t="s">
        <v>567</v>
      </c>
    </row>
    <row r="272" spans="1:12" ht="63.75" x14ac:dyDescent="0.25">
      <c r="A272" s="14">
        <v>211</v>
      </c>
      <c r="B272" s="7" t="s">
        <v>133</v>
      </c>
      <c r="C272" s="7" t="s">
        <v>272</v>
      </c>
      <c r="D272" s="15">
        <v>2000</v>
      </c>
      <c r="E272" s="23">
        <f t="shared" si="17"/>
        <v>1652.8925619834711</v>
      </c>
      <c r="F272" s="7" t="s">
        <v>868</v>
      </c>
      <c r="G272" s="7" t="s">
        <v>116</v>
      </c>
      <c r="H272" s="7" t="s">
        <v>633</v>
      </c>
      <c r="I272" s="28" t="s">
        <v>274</v>
      </c>
      <c r="J272" s="20" t="s">
        <v>604</v>
      </c>
      <c r="K272" s="7" t="s">
        <v>153</v>
      </c>
      <c r="L272" s="7" t="s">
        <v>567</v>
      </c>
    </row>
    <row r="273" spans="1:12" ht="38.25" x14ac:dyDescent="0.25">
      <c r="A273" s="14"/>
      <c r="B273" s="7" t="s">
        <v>134</v>
      </c>
      <c r="C273" s="7" t="s">
        <v>557</v>
      </c>
      <c r="D273" s="15">
        <v>1200</v>
      </c>
      <c r="E273" s="23">
        <f t="shared" si="17"/>
        <v>991.73553719008271</v>
      </c>
      <c r="F273" s="20" t="s">
        <v>667</v>
      </c>
      <c r="G273" s="7" t="s">
        <v>116</v>
      </c>
      <c r="H273" s="7" t="s">
        <v>633</v>
      </c>
      <c r="I273" s="28" t="s">
        <v>163</v>
      </c>
      <c r="J273" s="20" t="s">
        <v>604</v>
      </c>
      <c r="K273" s="7" t="s">
        <v>153</v>
      </c>
      <c r="L273" s="7" t="s">
        <v>567</v>
      </c>
    </row>
    <row r="274" spans="1:12" x14ac:dyDescent="0.25">
      <c r="A274" s="14"/>
      <c r="B274" s="28"/>
      <c r="C274" s="7"/>
      <c r="D274" s="14">
        <f>SUM(D257:D273)</f>
        <v>2816100</v>
      </c>
      <c r="E274" s="26">
        <f>SUM(E257:E273)</f>
        <v>2327355.3719008267</v>
      </c>
      <c r="F274" s="7"/>
      <c r="G274" s="7"/>
      <c r="H274" s="7"/>
      <c r="I274" s="7"/>
      <c r="J274" s="20"/>
      <c r="K274" s="7"/>
      <c r="L274" s="7"/>
    </row>
    <row r="275" spans="1:12" x14ac:dyDescent="0.25">
      <c r="A275" s="51" t="s">
        <v>632</v>
      </c>
      <c r="B275" s="52"/>
      <c r="C275" s="52"/>
      <c r="D275" s="52"/>
      <c r="E275" s="52"/>
      <c r="F275" s="52"/>
      <c r="G275" s="52"/>
      <c r="H275" s="52"/>
      <c r="I275" s="52"/>
      <c r="J275" s="52"/>
      <c r="K275" s="52"/>
      <c r="L275" s="53"/>
    </row>
    <row r="276" spans="1:12" ht="45" customHeight="1" x14ac:dyDescent="0.25">
      <c r="A276" s="14">
        <v>212</v>
      </c>
      <c r="B276" s="7" t="s">
        <v>133</v>
      </c>
      <c r="C276" s="7" t="s">
        <v>509</v>
      </c>
      <c r="D276" s="18">
        <v>7200</v>
      </c>
      <c r="E276" s="18">
        <f>SUM(D276/1.21)</f>
        <v>5950.4132231404965</v>
      </c>
      <c r="F276" s="7" t="s">
        <v>867</v>
      </c>
      <c r="G276" s="19" t="s">
        <v>117</v>
      </c>
      <c r="H276" s="7" t="s">
        <v>595</v>
      </c>
      <c r="I276" s="28" t="s">
        <v>274</v>
      </c>
      <c r="J276" s="20" t="s">
        <v>604</v>
      </c>
      <c r="K276" s="7" t="s">
        <v>153</v>
      </c>
      <c r="L276" s="7" t="s">
        <v>567</v>
      </c>
    </row>
    <row r="277" spans="1:12" ht="38.25" x14ac:dyDescent="0.25">
      <c r="A277" s="14">
        <v>213</v>
      </c>
      <c r="B277" s="7" t="s">
        <v>137</v>
      </c>
      <c r="C277" s="16" t="s">
        <v>463</v>
      </c>
      <c r="D277" s="18">
        <v>80000</v>
      </c>
      <c r="E277" s="18">
        <f>SUM(D277/1.21)</f>
        <v>66115.702479338841</v>
      </c>
      <c r="F277" s="7" t="s">
        <v>866</v>
      </c>
      <c r="G277" s="19" t="s">
        <v>117</v>
      </c>
      <c r="H277" s="7" t="s">
        <v>464</v>
      </c>
      <c r="I277" s="28" t="s">
        <v>273</v>
      </c>
      <c r="J277" s="20" t="s">
        <v>604</v>
      </c>
      <c r="K277" s="7" t="s">
        <v>568</v>
      </c>
      <c r="L277" s="7" t="s">
        <v>570</v>
      </c>
    </row>
    <row r="278" spans="1:12" x14ac:dyDescent="0.25">
      <c r="A278" s="14"/>
      <c r="B278" s="28"/>
      <c r="C278" s="7"/>
      <c r="D278" s="12">
        <f>SUM(D276:D277)</f>
        <v>87200</v>
      </c>
      <c r="E278" s="12">
        <f>SUM(E276:E277)</f>
        <v>72066.115702479336</v>
      </c>
      <c r="F278" s="7"/>
      <c r="G278" s="19"/>
      <c r="H278" s="7"/>
      <c r="I278" s="7"/>
      <c r="J278" s="20"/>
      <c r="K278" s="7"/>
      <c r="L278" s="7"/>
    </row>
    <row r="279" spans="1:12" x14ac:dyDescent="0.25">
      <c r="A279" s="57" t="s">
        <v>631</v>
      </c>
      <c r="B279" s="58"/>
      <c r="C279" s="58"/>
      <c r="D279" s="58"/>
      <c r="E279" s="58"/>
      <c r="F279" s="58"/>
      <c r="G279" s="58"/>
      <c r="H279" s="58"/>
      <c r="I279" s="58"/>
      <c r="J279" s="58"/>
      <c r="K279" s="58"/>
      <c r="L279" s="59"/>
    </row>
    <row r="280" spans="1:12" ht="83.25" customHeight="1" x14ac:dyDescent="0.25">
      <c r="A280" s="14">
        <v>214</v>
      </c>
      <c r="B280" s="7" t="s">
        <v>521</v>
      </c>
      <c r="C280" s="7" t="s">
        <v>355</v>
      </c>
      <c r="D280" s="7">
        <v>393000</v>
      </c>
      <c r="E280" s="34">
        <f>SUM(D280/1.05)</f>
        <v>374285.71428571426</v>
      </c>
      <c r="F280" s="7" t="s">
        <v>864</v>
      </c>
      <c r="G280" s="19" t="s">
        <v>118</v>
      </c>
      <c r="H280" s="17" t="s">
        <v>595</v>
      </c>
      <c r="I280" s="17" t="s">
        <v>628</v>
      </c>
      <c r="J280" s="20" t="s">
        <v>604</v>
      </c>
      <c r="K280" s="7" t="s">
        <v>151</v>
      </c>
      <c r="L280" s="7" t="s">
        <v>572</v>
      </c>
    </row>
    <row r="281" spans="1:12" ht="82.5" customHeight="1" x14ac:dyDescent="0.25">
      <c r="A281" s="14">
        <v>215</v>
      </c>
      <c r="B281" s="7" t="s">
        <v>521</v>
      </c>
      <c r="C281" s="7" t="s">
        <v>356</v>
      </c>
      <c r="D281" s="7">
        <v>370000</v>
      </c>
      <c r="E281" s="34">
        <f t="shared" ref="E281:E287" si="18">SUM(D281/1.05)</f>
        <v>352380.95238095237</v>
      </c>
      <c r="F281" s="7" t="s">
        <v>864</v>
      </c>
      <c r="G281" s="19" t="s">
        <v>118</v>
      </c>
      <c r="H281" s="17" t="s">
        <v>598</v>
      </c>
      <c r="I281" s="17" t="s">
        <v>629</v>
      </c>
      <c r="J281" s="20" t="s">
        <v>604</v>
      </c>
      <c r="K281" s="7" t="s">
        <v>151</v>
      </c>
      <c r="L281" s="7" t="s">
        <v>572</v>
      </c>
    </row>
    <row r="282" spans="1:12" ht="84.75" customHeight="1" x14ac:dyDescent="0.25">
      <c r="A282" s="14">
        <v>216</v>
      </c>
      <c r="B282" s="7" t="s">
        <v>521</v>
      </c>
      <c r="C282" s="7" t="s">
        <v>357</v>
      </c>
      <c r="D282" s="7">
        <v>500000</v>
      </c>
      <c r="E282" s="34">
        <f t="shared" si="18"/>
        <v>476190.47619047615</v>
      </c>
      <c r="F282" s="7" t="s">
        <v>861</v>
      </c>
      <c r="G282" s="19" t="s">
        <v>118</v>
      </c>
      <c r="H282" s="17" t="s">
        <v>595</v>
      </c>
      <c r="I282" s="17" t="s">
        <v>630</v>
      </c>
      <c r="J282" s="20" t="s">
        <v>604</v>
      </c>
      <c r="K282" s="7" t="s">
        <v>151</v>
      </c>
      <c r="L282" s="7" t="s">
        <v>572</v>
      </c>
    </row>
    <row r="283" spans="1:12" ht="80.25" customHeight="1" x14ac:dyDescent="0.25">
      <c r="A283" s="14">
        <v>217</v>
      </c>
      <c r="B283" s="7" t="s">
        <v>521</v>
      </c>
      <c r="C283" s="7" t="s">
        <v>865</v>
      </c>
      <c r="D283" s="7">
        <v>100000</v>
      </c>
      <c r="E283" s="34">
        <f t="shared" si="18"/>
        <v>95238.095238095237</v>
      </c>
      <c r="F283" s="7" t="s">
        <v>863</v>
      </c>
      <c r="G283" s="19" t="s">
        <v>118</v>
      </c>
      <c r="H283" s="17" t="s">
        <v>596</v>
      </c>
      <c r="I283" s="17" t="s">
        <v>16</v>
      </c>
      <c r="J283" s="20" t="s">
        <v>604</v>
      </c>
      <c r="K283" s="7" t="s">
        <v>151</v>
      </c>
      <c r="L283" s="7" t="s">
        <v>572</v>
      </c>
    </row>
    <row r="284" spans="1:12" ht="84.75" customHeight="1" x14ac:dyDescent="0.25">
      <c r="A284" s="14">
        <v>218</v>
      </c>
      <c r="B284" s="7" t="s">
        <v>521</v>
      </c>
      <c r="C284" s="7" t="s">
        <v>358</v>
      </c>
      <c r="D284" s="7">
        <v>650000</v>
      </c>
      <c r="E284" s="34">
        <f t="shared" si="18"/>
        <v>619047.61904761905</v>
      </c>
      <c r="F284" s="7" t="s">
        <v>861</v>
      </c>
      <c r="G284" s="19" t="s">
        <v>118</v>
      </c>
      <c r="H284" s="17" t="s">
        <v>598</v>
      </c>
      <c r="I284" s="17" t="s">
        <v>373</v>
      </c>
      <c r="J284" s="20" t="s">
        <v>604</v>
      </c>
      <c r="K284" s="7" t="s">
        <v>151</v>
      </c>
      <c r="L284" s="7" t="s">
        <v>572</v>
      </c>
    </row>
    <row r="285" spans="1:12" ht="82.5" customHeight="1" x14ac:dyDescent="0.25">
      <c r="A285" s="14">
        <v>219</v>
      </c>
      <c r="B285" s="7" t="s">
        <v>521</v>
      </c>
      <c r="C285" s="7" t="s">
        <v>359</v>
      </c>
      <c r="D285" s="7">
        <v>235000</v>
      </c>
      <c r="E285" s="34">
        <f t="shared" si="18"/>
        <v>223809.52380952379</v>
      </c>
      <c r="F285" s="7" t="s">
        <v>861</v>
      </c>
      <c r="G285" s="19" t="s">
        <v>118</v>
      </c>
      <c r="H285" s="17" t="s">
        <v>598</v>
      </c>
      <c r="I285" s="17" t="s">
        <v>372</v>
      </c>
      <c r="J285" s="20" t="s">
        <v>604</v>
      </c>
      <c r="K285" s="7" t="s">
        <v>151</v>
      </c>
      <c r="L285" s="7" t="s">
        <v>572</v>
      </c>
    </row>
    <row r="286" spans="1:12" ht="104.25" customHeight="1" x14ac:dyDescent="0.25">
      <c r="A286" s="14">
        <v>220</v>
      </c>
      <c r="B286" s="7" t="s">
        <v>521</v>
      </c>
      <c r="C286" s="7" t="s">
        <v>506</v>
      </c>
      <c r="D286" s="7">
        <v>15750</v>
      </c>
      <c r="E286" s="34">
        <f>SUM(D286/1.05)</f>
        <v>15000</v>
      </c>
      <c r="F286" s="7" t="s">
        <v>860</v>
      </c>
      <c r="G286" s="19" t="s">
        <v>118</v>
      </c>
      <c r="H286" s="17" t="s">
        <v>599</v>
      </c>
      <c r="I286" s="17" t="s">
        <v>629</v>
      </c>
      <c r="J286" s="20" t="s">
        <v>604</v>
      </c>
      <c r="K286" s="7" t="s">
        <v>153</v>
      </c>
      <c r="L286" s="7" t="s">
        <v>567</v>
      </c>
    </row>
    <row r="287" spans="1:12" ht="85.5" customHeight="1" x14ac:dyDescent="0.25">
      <c r="A287" s="14">
        <v>221</v>
      </c>
      <c r="B287" s="7" t="s">
        <v>521</v>
      </c>
      <c r="C287" s="7" t="s">
        <v>859</v>
      </c>
      <c r="D287" s="7">
        <v>300000</v>
      </c>
      <c r="E287" s="34">
        <f t="shared" si="18"/>
        <v>285714.28571428568</v>
      </c>
      <c r="F287" s="7" t="s">
        <v>862</v>
      </c>
      <c r="G287" s="19" t="s">
        <v>118</v>
      </c>
      <c r="H287" s="17" t="s">
        <v>595</v>
      </c>
      <c r="I287" s="17" t="s">
        <v>630</v>
      </c>
      <c r="J287" s="20" t="s">
        <v>604</v>
      </c>
      <c r="K287" s="7" t="s">
        <v>151</v>
      </c>
      <c r="L287" s="7" t="s">
        <v>572</v>
      </c>
    </row>
    <row r="288" spans="1:12" ht="79.5" customHeight="1" x14ac:dyDescent="0.25">
      <c r="A288" s="14">
        <v>222</v>
      </c>
      <c r="B288" s="7" t="s">
        <v>521</v>
      </c>
      <c r="C288" s="7" t="s">
        <v>360</v>
      </c>
      <c r="D288" s="7">
        <v>15000</v>
      </c>
      <c r="E288" s="34">
        <v>15000</v>
      </c>
      <c r="F288" s="7" t="s">
        <v>857</v>
      </c>
      <c r="G288" s="19" t="s">
        <v>118</v>
      </c>
      <c r="H288" s="17" t="s">
        <v>19</v>
      </c>
      <c r="I288" s="19" t="s">
        <v>374</v>
      </c>
      <c r="J288" s="20" t="s">
        <v>604</v>
      </c>
      <c r="K288" s="7" t="s">
        <v>153</v>
      </c>
      <c r="L288" s="7" t="s">
        <v>567</v>
      </c>
    </row>
    <row r="289" spans="1:12" ht="72.75" customHeight="1" x14ac:dyDescent="0.25">
      <c r="A289" s="14">
        <v>223</v>
      </c>
      <c r="B289" s="7" t="s">
        <v>504</v>
      </c>
      <c r="C289" s="7" t="s">
        <v>361</v>
      </c>
      <c r="D289" s="7">
        <v>15750</v>
      </c>
      <c r="E289" s="34">
        <f>SUM(D289/1.05)</f>
        <v>15000</v>
      </c>
      <c r="F289" s="7" t="s">
        <v>858</v>
      </c>
      <c r="G289" s="19" t="s">
        <v>118</v>
      </c>
      <c r="H289" s="17" t="s">
        <v>595</v>
      </c>
      <c r="I289" s="19" t="s">
        <v>375</v>
      </c>
      <c r="J289" s="20" t="s">
        <v>604</v>
      </c>
      <c r="K289" s="7" t="s">
        <v>153</v>
      </c>
      <c r="L289" s="7" t="s">
        <v>567</v>
      </c>
    </row>
    <row r="290" spans="1:12" ht="44.25" customHeight="1" x14ac:dyDescent="0.25">
      <c r="A290" s="14">
        <v>224</v>
      </c>
      <c r="B290" s="7" t="s">
        <v>504</v>
      </c>
      <c r="C290" s="7" t="s">
        <v>362</v>
      </c>
      <c r="D290" s="7">
        <v>12000</v>
      </c>
      <c r="E290" s="34">
        <f>SUM(D290/1.21)</f>
        <v>9917.3553719008269</v>
      </c>
      <c r="F290" s="7" t="s">
        <v>857</v>
      </c>
      <c r="G290" s="19" t="s">
        <v>118</v>
      </c>
      <c r="H290" s="17" t="s">
        <v>598</v>
      </c>
      <c r="I290" s="17" t="s">
        <v>12</v>
      </c>
      <c r="J290" s="20" t="s">
        <v>604</v>
      </c>
      <c r="K290" s="7" t="s">
        <v>153</v>
      </c>
      <c r="L290" s="7" t="s">
        <v>567</v>
      </c>
    </row>
    <row r="291" spans="1:12" ht="48" customHeight="1" x14ac:dyDescent="0.25">
      <c r="A291" s="14">
        <v>225</v>
      </c>
      <c r="B291" s="7" t="s">
        <v>504</v>
      </c>
      <c r="C291" s="7" t="s">
        <v>363</v>
      </c>
      <c r="D291" s="7">
        <v>18150</v>
      </c>
      <c r="E291" s="34">
        <f>SUM(D291/1.21)</f>
        <v>15000</v>
      </c>
      <c r="F291" s="7" t="s">
        <v>857</v>
      </c>
      <c r="G291" s="19" t="s">
        <v>118</v>
      </c>
      <c r="H291" s="17" t="s">
        <v>599</v>
      </c>
      <c r="I291" s="17" t="s">
        <v>12</v>
      </c>
      <c r="J291" s="20" t="s">
        <v>604</v>
      </c>
      <c r="K291" s="7" t="s">
        <v>153</v>
      </c>
      <c r="L291" s="7" t="s">
        <v>567</v>
      </c>
    </row>
    <row r="292" spans="1:12" ht="91.5" customHeight="1" x14ac:dyDescent="0.25">
      <c r="A292" s="14">
        <v>226</v>
      </c>
      <c r="B292" s="7" t="s">
        <v>521</v>
      </c>
      <c r="C292" s="7" t="s">
        <v>364</v>
      </c>
      <c r="D292" s="7">
        <v>450000</v>
      </c>
      <c r="E292" s="34">
        <f>SUM(D292/1.05)</f>
        <v>428571.42857142858</v>
      </c>
      <c r="F292" s="29" t="s">
        <v>856</v>
      </c>
      <c r="G292" s="19" t="s">
        <v>118</v>
      </c>
      <c r="H292" s="17" t="s">
        <v>595</v>
      </c>
      <c r="I292" s="19" t="s">
        <v>376</v>
      </c>
      <c r="J292" s="20" t="s">
        <v>604</v>
      </c>
      <c r="K292" s="7" t="s">
        <v>151</v>
      </c>
      <c r="L292" s="7" t="s">
        <v>572</v>
      </c>
    </row>
    <row r="293" spans="1:12" ht="90.75" customHeight="1" x14ac:dyDescent="0.25">
      <c r="A293" s="14">
        <v>227</v>
      </c>
      <c r="B293" s="7" t="s">
        <v>521</v>
      </c>
      <c r="C293" s="7" t="s">
        <v>365</v>
      </c>
      <c r="D293" s="7">
        <v>300000</v>
      </c>
      <c r="E293" s="34">
        <f>SUM(D293/1.05)</f>
        <v>285714.28571428568</v>
      </c>
      <c r="F293" s="29" t="s">
        <v>856</v>
      </c>
      <c r="G293" s="19" t="s">
        <v>118</v>
      </c>
      <c r="H293" s="17" t="s">
        <v>595</v>
      </c>
      <c r="I293" s="17" t="s">
        <v>630</v>
      </c>
      <c r="J293" s="20" t="s">
        <v>604</v>
      </c>
      <c r="K293" s="7" t="s">
        <v>151</v>
      </c>
      <c r="L293" s="7" t="s">
        <v>572</v>
      </c>
    </row>
    <row r="294" spans="1:12" ht="63" customHeight="1" x14ac:dyDescent="0.25">
      <c r="A294" s="14">
        <v>228</v>
      </c>
      <c r="B294" s="7" t="s">
        <v>521</v>
      </c>
      <c r="C294" s="7" t="s">
        <v>366</v>
      </c>
      <c r="D294" s="7">
        <v>18150</v>
      </c>
      <c r="E294" s="34">
        <f>SUM(D294/1.21)</f>
        <v>15000</v>
      </c>
      <c r="F294" s="20" t="s">
        <v>855</v>
      </c>
      <c r="G294" s="19" t="s">
        <v>118</v>
      </c>
      <c r="H294" s="17" t="s">
        <v>595</v>
      </c>
      <c r="I294" s="17" t="s">
        <v>22</v>
      </c>
      <c r="J294" s="20" t="s">
        <v>604</v>
      </c>
      <c r="K294" s="7" t="s">
        <v>153</v>
      </c>
      <c r="L294" s="7" t="s">
        <v>567</v>
      </c>
    </row>
    <row r="295" spans="1:12" ht="76.5" customHeight="1" x14ac:dyDescent="0.25">
      <c r="A295" s="14">
        <v>229</v>
      </c>
      <c r="B295" s="7" t="s">
        <v>521</v>
      </c>
      <c r="C295" s="7" t="s">
        <v>367</v>
      </c>
      <c r="D295" s="7">
        <v>18150</v>
      </c>
      <c r="E295" s="34">
        <f>SUM(D295/1.21)</f>
        <v>15000</v>
      </c>
      <c r="F295" s="7" t="s">
        <v>854</v>
      </c>
      <c r="G295" s="19" t="s">
        <v>118</v>
      </c>
      <c r="H295" s="17" t="s">
        <v>595</v>
      </c>
      <c r="I295" s="17" t="s">
        <v>18</v>
      </c>
      <c r="J295" s="20" t="s">
        <v>604</v>
      </c>
      <c r="K295" s="7" t="s">
        <v>153</v>
      </c>
      <c r="L295" s="7" t="s">
        <v>567</v>
      </c>
    </row>
    <row r="296" spans="1:12" ht="92.25" customHeight="1" x14ac:dyDescent="0.25">
      <c r="A296" s="14">
        <v>230</v>
      </c>
      <c r="B296" s="7" t="s">
        <v>521</v>
      </c>
      <c r="C296" s="7" t="s">
        <v>368</v>
      </c>
      <c r="D296" s="7">
        <v>5000</v>
      </c>
      <c r="E296" s="34">
        <f t="shared" ref="E296:E299" si="19">SUM(D296/1.21)</f>
        <v>4132.2314049586776</v>
      </c>
      <c r="F296" s="7" t="s">
        <v>944</v>
      </c>
      <c r="G296" s="19" t="s">
        <v>118</v>
      </c>
      <c r="H296" s="17" t="s">
        <v>595</v>
      </c>
      <c r="I296" s="17" t="s">
        <v>22</v>
      </c>
      <c r="J296" s="20" t="s">
        <v>604</v>
      </c>
      <c r="K296" s="7" t="s">
        <v>153</v>
      </c>
      <c r="L296" s="7" t="s">
        <v>567</v>
      </c>
    </row>
    <row r="297" spans="1:12" ht="53.25" customHeight="1" x14ac:dyDescent="0.25">
      <c r="A297" s="14">
        <v>231</v>
      </c>
      <c r="B297" s="7" t="s">
        <v>521</v>
      </c>
      <c r="C297" s="7" t="s">
        <v>369</v>
      </c>
      <c r="D297" s="7">
        <v>15700</v>
      </c>
      <c r="E297" s="34">
        <f t="shared" si="19"/>
        <v>12975.206611570249</v>
      </c>
      <c r="F297" s="20" t="s">
        <v>853</v>
      </c>
      <c r="G297" s="19" t="s">
        <v>118</v>
      </c>
      <c r="H297" s="17" t="s">
        <v>595</v>
      </c>
      <c r="I297" s="17" t="s">
        <v>22</v>
      </c>
      <c r="J297" s="20" t="s">
        <v>604</v>
      </c>
      <c r="K297" s="7" t="s">
        <v>153</v>
      </c>
      <c r="L297" s="7" t="s">
        <v>567</v>
      </c>
    </row>
    <row r="298" spans="1:12" ht="41.25" customHeight="1" x14ac:dyDescent="0.25">
      <c r="A298" s="14">
        <v>232</v>
      </c>
      <c r="B298" s="7" t="s">
        <v>139</v>
      </c>
      <c r="C298" s="7" t="s">
        <v>371</v>
      </c>
      <c r="D298" s="7">
        <v>4000</v>
      </c>
      <c r="E298" s="34">
        <f t="shared" si="19"/>
        <v>3305.7851239669421</v>
      </c>
      <c r="F298" s="20" t="s">
        <v>852</v>
      </c>
      <c r="G298" s="19" t="s">
        <v>118</v>
      </c>
      <c r="H298" s="17" t="s">
        <v>595</v>
      </c>
      <c r="I298" s="17" t="s">
        <v>22</v>
      </c>
      <c r="J298" s="20" t="s">
        <v>604</v>
      </c>
      <c r="K298" s="7"/>
      <c r="L298" s="7"/>
    </row>
    <row r="299" spans="1:12" ht="44.25" customHeight="1" x14ac:dyDescent="0.25">
      <c r="A299" s="14">
        <v>233</v>
      </c>
      <c r="B299" s="7" t="s">
        <v>134</v>
      </c>
      <c r="C299" s="7" t="s">
        <v>370</v>
      </c>
      <c r="D299" s="7">
        <v>1000</v>
      </c>
      <c r="E299" s="34">
        <f t="shared" si="19"/>
        <v>826.44628099173553</v>
      </c>
      <c r="F299" s="20" t="s">
        <v>667</v>
      </c>
      <c r="G299" s="19" t="s">
        <v>118</v>
      </c>
      <c r="H299" s="17" t="s">
        <v>595</v>
      </c>
      <c r="I299" s="17" t="s">
        <v>22</v>
      </c>
      <c r="J299" s="20" t="s">
        <v>604</v>
      </c>
      <c r="K299" s="7"/>
      <c r="L299" s="7"/>
    </row>
    <row r="300" spans="1:12" x14ac:dyDescent="0.25">
      <c r="A300" s="14"/>
      <c r="B300" s="28"/>
      <c r="C300" s="7"/>
      <c r="D300" s="10">
        <f>SUM(D280:D299)</f>
        <v>3436650</v>
      </c>
      <c r="E300" s="26">
        <f>SUM(E280:E299)</f>
        <v>3262109.4057457694</v>
      </c>
      <c r="F300" s="20"/>
      <c r="G300" s="19"/>
      <c r="H300" s="17"/>
      <c r="I300" s="17"/>
      <c r="J300" s="20"/>
      <c r="K300" s="7"/>
      <c r="L300" s="7"/>
    </row>
    <row r="301" spans="1:12" x14ac:dyDescent="0.25">
      <c r="A301" s="57" t="s">
        <v>627</v>
      </c>
      <c r="B301" s="58"/>
      <c r="C301" s="58"/>
      <c r="D301" s="58"/>
      <c r="E301" s="58"/>
      <c r="F301" s="58"/>
      <c r="G301" s="58"/>
      <c r="H301" s="58"/>
      <c r="I301" s="58"/>
      <c r="J301" s="58"/>
      <c r="K301" s="58"/>
      <c r="L301" s="59"/>
    </row>
    <row r="302" spans="1:12" ht="105" customHeight="1" x14ac:dyDescent="0.25">
      <c r="A302" s="14">
        <v>234</v>
      </c>
      <c r="B302" s="16" t="s">
        <v>139</v>
      </c>
      <c r="C302" s="16" t="s">
        <v>465</v>
      </c>
      <c r="D302" s="18">
        <v>1500</v>
      </c>
      <c r="E302" s="18">
        <f>D302/1.21</f>
        <v>1239.6694214876034</v>
      </c>
      <c r="F302" s="7" t="s">
        <v>851</v>
      </c>
      <c r="G302" s="7" t="s">
        <v>119</v>
      </c>
      <c r="H302" s="7" t="s">
        <v>615</v>
      </c>
      <c r="I302" s="28" t="s">
        <v>22</v>
      </c>
      <c r="J302" s="20" t="s">
        <v>604</v>
      </c>
      <c r="K302" s="7" t="s">
        <v>153</v>
      </c>
      <c r="L302" s="7" t="s">
        <v>567</v>
      </c>
    </row>
    <row r="303" spans="1:12" ht="41.25" customHeight="1" x14ac:dyDescent="0.25">
      <c r="A303" s="14">
        <v>235</v>
      </c>
      <c r="B303" s="16" t="s">
        <v>133</v>
      </c>
      <c r="C303" s="16" t="s">
        <v>47</v>
      </c>
      <c r="D303" s="18">
        <v>700</v>
      </c>
      <c r="E303" s="18">
        <f t="shared" ref="E303:E316" si="20">D303/1.21</f>
        <v>578.51239669421489</v>
      </c>
      <c r="F303" s="7" t="s">
        <v>850</v>
      </c>
      <c r="G303" s="7" t="s">
        <v>119</v>
      </c>
      <c r="H303" s="7" t="s">
        <v>24</v>
      </c>
      <c r="I303" s="28" t="s">
        <v>22</v>
      </c>
      <c r="J303" s="20" t="s">
        <v>604</v>
      </c>
      <c r="K303" s="7" t="s">
        <v>153</v>
      </c>
      <c r="L303" s="7" t="s">
        <v>567</v>
      </c>
    </row>
    <row r="304" spans="1:12" ht="37.5" customHeight="1" x14ac:dyDescent="0.25">
      <c r="A304" s="63">
        <v>236</v>
      </c>
      <c r="B304" s="60" t="s">
        <v>133</v>
      </c>
      <c r="C304" s="16" t="s">
        <v>466</v>
      </c>
      <c r="D304" s="18">
        <v>180</v>
      </c>
      <c r="E304" s="18">
        <f t="shared" si="20"/>
        <v>148.7603305785124</v>
      </c>
      <c r="F304" s="7" t="s">
        <v>849</v>
      </c>
      <c r="G304" s="60" t="s">
        <v>119</v>
      </c>
      <c r="H304" s="60" t="s">
        <v>28</v>
      </c>
      <c r="I304" s="60" t="s">
        <v>22</v>
      </c>
      <c r="J304" s="60" t="s">
        <v>604</v>
      </c>
      <c r="K304" s="60" t="s">
        <v>153</v>
      </c>
      <c r="L304" s="60" t="s">
        <v>567</v>
      </c>
    </row>
    <row r="305" spans="1:12" ht="27.75" customHeight="1" x14ac:dyDescent="0.25">
      <c r="A305" s="64"/>
      <c r="B305" s="65" t="s">
        <v>133</v>
      </c>
      <c r="C305" s="16" t="s">
        <v>48</v>
      </c>
      <c r="D305" s="18">
        <v>100</v>
      </c>
      <c r="E305" s="18">
        <f t="shared" si="20"/>
        <v>82.644628099173559</v>
      </c>
      <c r="F305" s="7" t="s">
        <v>694</v>
      </c>
      <c r="G305" s="61"/>
      <c r="H305" s="61" t="s">
        <v>28</v>
      </c>
      <c r="I305" s="61" t="s">
        <v>22</v>
      </c>
      <c r="J305" s="61" t="s">
        <v>152</v>
      </c>
      <c r="K305" s="61"/>
      <c r="L305" s="61"/>
    </row>
    <row r="306" spans="1:12" ht="63" customHeight="1" x14ac:dyDescent="0.25">
      <c r="A306" s="14">
        <v>237</v>
      </c>
      <c r="B306" s="16" t="s">
        <v>133</v>
      </c>
      <c r="C306" s="16" t="s">
        <v>467</v>
      </c>
      <c r="D306" s="18">
        <v>500</v>
      </c>
      <c r="E306" s="18">
        <f t="shared" si="20"/>
        <v>413.22314049586777</v>
      </c>
      <c r="F306" s="7" t="s">
        <v>848</v>
      </c>
      <c r="G306" s="7" t="s">
        <v>119</v>
      </c>
      <c r="H306" s="7" t="s">
        <v>26</v>
      </c>
      <c r="I306" s="28" t="s">
        <v>22</v>
      </c>
      <c r="J306" s="20" t="s">
        <v>604</v>
      </c>
      <c r="K306" s="7" t="s">
        <v>153</v>
      </c>
      <c r="L306" s="7" t="s">
        <v>567</v>
      </c>
    </row>
    <row r="307" spans="1:12" ht="51" customHeight="1" x14ac:dyDescent="0.25">
      <c r="A307" s="14">
        <v>238</v>
      </c>
      <c r="B307" s="16" t="s">
        <v>140</v>
      </c>
      <c r="C307" s="16" t="s">
        <v>468</v>
      </c>
      <c r="D307" s="18">
        <v>6500</v>
      </c>
      <c r="E307" s="18">
        <f t="shared" si="20"/>
        <v>5371.9008264462809</v>
      </c>
      <c r="F307" s="7" t="s">
        <v>847</v>
      </c>
      <c r="G307" s="7" t="s">
        <v>119</v>
      </c>
      <c r="H307" s="7" t="s">
        <v>27</v>
      </c>
      <c r="I307" s="28" t="s">
        <v>22</v>
      </c>
      <c r="J307" s="20" t="s">
        <v>604</v>
      </c>
      <c r="K307" s="7" t="s">
        <v>153</v>
      </c>
      <c r="L307" s="7" t="s">
        <v>567</v>
      </c>
    </row>
    <row r="308" spans="1:12" ht="36" customHeight="1" x14ac:dyDescent="0.25">
      <c r="A308" s="14">
        <v>239</v>
      </c>
      <c r="B308" s="16" t="s">
        <v>133</v>
      </c>
      <c r="C308" s="16" t="s">
        <v>49</v>
      </c>
      <c r="D308" s="18">
        <v>150</v>
      </c>
      <c r="E308" s="18">
        <f t="shared" si="20"/>
        <v>123.96694214876034</v>
      </c>
      <c r="F308" s="7" t="s">
        <v>680</v>
      </c>
      <c r="G308" s="7" t="s">
        <v>119</v>
      </c>
      <c r="H308" s="7" t="s">
        <v>30</v>
      </c>
      <c r="I308" s="28" t="s">
        <v>22</v>
      </c>
      <c r="J308" s="20" t="s">
        <v>604</v>
      </c>
      <c r="K308" s="7" t="s">
        <v>153</v>
      </c>
      <c r="L308" s="7" t="s">
        <v>567</v>
      </c>
    </row>
    <row r="309" spans="1:12" ht="39" customHeight="1" x14ac:dyDescent="0.25">
      <c r="A309" s="14">
        <v>240</v>
      </c>
      <c r="B309" s="16" t="s">
        <v>133</v>
      </c>
      <c r="C309" s="16" t="s">
        <v>50</v>
      </c>
      <c r="D309" s="18">
        <v>150</v>
      </c>
      <c r="E309" s="18">
        <f t="shared" si="20"/>
        <v>123.96694214876034</v>
      </c>
      <c r="F309" s="7" t="s">
        <v>846</v>
      </c>
      <c r="G309" s="7" t="s">
        <v>119</v>
      </c>
      <c r="H309" s="7" t="s">
        <v>30</v>
      </c>
      <c r="I309" s="28" t="s">
        <v>22</v>
      </c>
      <c r="J309" s="20" t="s">
        <v>604</v>
      </c>
      <c r="K309" s="7" t="s">
        <v>153</v>
      </c>
      <c r="L309" s="7" t="s">
        <v>567</v>
      </c>
    </row>
    <row r="310" spans="1:12" ht="39.75" customHeight="1" x14ac:dyDescent="0.25">
      <c r="A310" s="14">
        <v>241</v>
      </c>
      <c r="B310" s="16" t="s">
        <v>133</v>
      </c>
      <c r="C310" s="16" t="s">
        <v>469</v>
      </c>
      <c r="D310" s="18">
        <v>3800</v>
      </c>
      <c r="E310" s="18">
        <f t="shared" si="20"/>
        <v>3140.495867768595</v>
      </c>
      <c r="F310" s="7" t="s">
        <v>845</v>
      </c>
      <c r="G310" s="7" t="s">
        <v>119</v>
      </c>
      <c r="H310" s="7" t="s">
        <v>30</v>
      </c>
      <c r="I310" s="28" t="s">
        <v>22</v>
      </c>
      <c r="J310" s="20" t="s">
        <v>604</v>
      </c>
      <c r="K310" s="7" t="s">
        <v>153</v>
      </c>
      <c r="L310" s="7" t="s">
        <v>567</v>
      </c>
    </row>
    <row r="311" spans="1:12" ht="40.5" customHeight="1" x14ac:dyDescent="0.25">
      <c r="A311" s="14">
        <v>242</v>
      </c>
      <c r="B311" s="16" t="s">
        <v>133</v>
      </c>
      <c r="C311" s="16" t="s">
        <v>51</v>
      </c>
      <c r="D311" s="18">
        <v>250</v>
      </c>
      <c r="E311" s="18">
        <f t="shared" si="20"/>
        <v>206.61157024793388</v>
      </c>
      <c r="F311" s="7" t="s">
        <v>692</v>
      </c>
      <c r="G311" s="7" t="s">
        <v>119</v>
      </c>
      <c r="H311" s="7" t="s">
        <v>31</v>
      </c>
      <c r="I311" s="28" t="s">
        <v>22</v>
      </c>
      <c r="J311" s="20" t="s">
        <v>604</v>
      </c>
      <c r="K311" s="7" t="s">
        <v>153</v>
      </c>
      <c r="L311" s="7" t="s">
        <v>567</v>
      </c>
    </row>
    <row r="312" spans="1:12" ht="36.75" customHeight="1" x14ac:dyDescent="0.25">
      <c r="A312" s="14">
        <v>243</v>
      </c>
      <c r="B312" s="16" t="s">
        <v>133</v>
      </c>
      <c r="C312" s="16" t="s">
        <v>470</v>
      </c>
      <c r="D312" s="18">
        <v>400</v>
      </c>
      <c r="E312" s="18">
        <f t="shared" si="20"/>
        <v>330.57851239669424</v>
      </c>
      <c r="F312" s="7" t="s">
        <v>844</v>
      </c>
      <c r="G312" s="7" t="s">
        <v>119</v>
      </c>
      <c r="H312" s="7" t="s">
        <v>29</v>
      </c>
      <c r="I312" s="28" t="s">
        <v>22</v>
      </c>
      <c r="J312" s="20" t="s">
        <v>604</v>
      </c>
      <c r="K312" s="7" t="s">
        <v>153</v>
      </c>
      <c r="L312" s="7" t="s">
        <v>567</v>
      </c>
    </row>
    <row r="313" spans="1:12" ht="39" customHeight="1" x14ac:dyDescent="0.25">
      <c r="A313" s="63">
        <v>244</v>
      </c>
      <c r="B313" s="60" t="s">
        <v>133</v>
      </c>
      <c r="C313" s="16" t="s">
        <v>471</v>
      </c>
      <c r="D313" s="18">
        <v>300</v>
      </c>
      <c r="E313" s="18">
        <f t="shared" si="20"/>
        <v>247.93388429752068</v>
      </c>
      <c r="F313" s="7" t="s">
        <v>665</v>
      </c>
      <c r="G313" s="60" t="s">
        <v>119</v>
      </c>
      <c r="H313" s="60" t="s">
        <v>29</v>
      </c>
      <c r="I313" s="60" t="s">
        <v>22</v>
      </c>
      <c r="J313" s="60" t="s">
        <v>604</v>
      </c>
      <c r="K313" s="60" t="s">
        <v>153</v>
      </c>
      <c r="L313" s="60" t="s">
        <v>567</v>
      </c>
    </row>
    <row r="314" spans="1:12" ht="32.25" customHeight="1" x14ac:dyDescent="0.25">
      <c r="A314" s="64"/>
      <c r="B314" s="62"/>
      <c r="C314" s="16" t="s">
        <v>472</v>
      </c>
      <c r="D314" s="18">
        <v>400</v>
      </c>
      <c r="E314" s="18">
        <f t="shared" si="20"/>
        <v>330.57851239669424</v>
      </c>
      <c r="F314" s="7" t="s">
        <v>843</v>
      </c>
      <c r="G314" s="62" t="s">
        <v>119</v>
      </c>
      <c r="H314" s="62" t="s">
        <v>29</v>
      </c>
      <c r="I314" s="62" t="s">
        <v>22</v>
      </c>
      <c r="J314" s="62" t="s">
        <v>152</v>
      </c>
      <c r="K314" s="62"/>
      <c r="L314" s="62"/>
    </row>
    <row r="315" spans="1:12" ht="39.75" customHeight="1" x14ac:dyDescent="0.25">
      <c r="A315" s="14">
        <v>245</v>
      </c>
      <c r="B315" s="16" t="s">
        <v>133</v>
      </c>
      <c r="C315" s="16" t="s">
        <v>473</v>
      </c>
      <c r="D315" s="18">
        <v>1000</v>
      </c>
      <c r="E315" s="18">
        <f t="shared" si="20"/>
        <v>826.44628099173553</v>
      </c>
      <c r="F315" s="7" t="s">
        <v>842</v>
      </c>
      <c r="G315" s="7" t="s">
        <v>119</v>
      </c>
      <c r="H315" s="7" t="s">
        <v>44</v>
      </c>
      <c r="I315" s="28" t="s">
        <v>22</v>
      </c>
      <c r="J315" s="20" t="s">
        <v>604</v>
      </c>
      <c r="K315" s="7" t="s">
        <v>153</v>
      </c>
      <c r="L315" s="7" t="s">
        <v>567</v>
      </c>
    </row>
    <row r="316" spans="1:12" ht="42.75" customHeight="1" x14ac:dyDescent="0.25">
      <c r="A316" s="14">
        <v>246</v>
      </c>
      <c r="B316" s="16" t="s">
        <v>133</v>
      </c>
      <c r="C316" s="16" t="s">
        <v>52</v>
      </c>
      <c r="D316" s="18">
        <v>300</v>
      </c>
      <c r="E316" s="18">
        <f t="shared" si="20"/>
        <v>247.93388429752068</v>
      </c>
      <c r="F316" s="7" t="s">
        <v>674</v>
      </c>
      <c r="G316" s="7" t="s">
        <v>119</v>
      </c>
      <c r="H316" s="7" t="s">
        <v>44</v>
      </c>
      <c r="I316" s="28" t="s">
        <v>22</v>
      </c>
      <c r="J316" s="20" t="s">
        <v>604</v>
      </c>
      <c r="K316" s="7" t="s">
        <v>153</v>
      </c>
      <c r="L316" s="7" t="s">
        <v>567</v>
      </c>
    </row>
    <row r="317" spans="1:12" x14ac:dyDescent="0.25">
      <c r="A317" s="14"/>
      <c r="B317" s="16"/>
      <c r="C317" s="7"/>
      <c r="D317" s="12">
        <f>SUM(D302:D316)</f>
        <v>16230</v>
      </c>
      <c r="E317" s="12">
        <f>SUM(E302:E316)</f>
        <v>13413.223140495869</v>
      </c>
      <c r="F317" s="7"/>
      <c r="G317" s="7"/>
      <c r="H317" s="7"/>
      <c r="I317" s="7"/>
      <c r="J317" s="20"/>
      <c r="K317" s="7"/>
      <c r="L317" s="7"/>
    </row>
    <row r="318" spans="1:12" x14ac:dyDescent="0.25">
      <c r="A318" s="57" t="s">
        <v>613</v>
      </c>
      <c r="B318" s="58"/>
      <c r="C318" s="58"/>
      <c r="D318" s="58"/>
      <c r="E318" s="58"/>
      <c r="F318" s="58"/>
      <c r="G318" s="58"/>
      <c r="H318" s="58"/>
      <c r="I318" s="58"/>
      <c r="J318" s="58"/>
      <c r="K318" s="58"/>
      <c r="L318" s="59"/>
    </row>
    <row r="319" spans="1:12" ht="42.75" customHeight="1" x14ac:dyDescent="0.25">
      <c r="A319" s="14">
        <v>247</v>
      </c>
      <c r="B319" s="16" t="s">
        <v>136</v>
      </c>
      <c r="C319" s="7" t="s">
        <v>252</v>
      </c>
      <c r="D319" s="18">
        <v>660</v>
      </c>
      <c r="E319" s="18">
        <f>SUM(D319/1.21)</f>
        <v>545.4545454545455</v>
      </c>
      <c r="F319" s="7" t="s">
        <v>680</v>
      </c>
      <c r="G319" s="7" t="s">
        <v>159</v>
      </c>
      <c r="H319" s="7" t="s">
        <v>27</v>
      </c>
      <c r="I319" s="7" t="s">
        <v>22</v>
      </c>
      <c r="J319" s="20" t="s">
        <v>604</v>
      </c>
      <c r="K319" s="7" t="s">
        <v>153</v>
      </c>
      <c r="L319" s="7" t="s">
        <v>567</v>
      </c>
    </row>
    <row r="320" spans="1:12" x14ac:dyDescent="0.25">
      <c r="A320" s="14"/>
      <c r="B320" s="27"/>
      <c r="C320" s="7"/>
      <c r="D320" s="12">
        <f>SUM(D319)</f>
        <v>660</v>
      </c>
      <c r="E320" s="12">
        <f>SUM(E319)</f>
        <v>545.4545454545455</v>
      </c>
      <c r="F320" s="7"/>
      <c r="G320" s="7"/>
      <c r="H320" s="7"/>
      <c r="I320" s="7"/>
      <c r="J320" s="20"/>
      <c r="K320" s="7"/>
      <c r="L320" s="7"/>
    </row>
    <row r="321" spans="1:12" x14ac:dyDescent="0.25">
      <c r="A321" s="57" t="s">
        <v>612</v>
      </c>
      <c r="B321" s="58"/>
      <c r="C321" s="58"/>
      <c r="D321" s="58"/>
      <c r="E321" s="58"/>
      <c r="F321" s="58"/>
      <c r="G321" s="58"/>
      <c r="H321" s="58"/>
      <c r="I321" s="58"/>
      <c r="J321" s="58"/>
      <c r="K321" s="58"/>
      <c r="L321" s="59"/>
    </row>
    <row r="322" spans="1:12" ht="63.75" x14ac:dyDescent="0.25">
      <c r="A322" s="14">
        <v>248</v>
      </c>
      <c r="B322" s="16" t="s">
        <v>139</v>
      </c>
      <c r="C322" s="7" t="s">
        <v>249</v>
      </c>
      <c r="D322" s="17">
        <v>300</v>
      </c>
      <c r="E322" s="23">
        <f>SUM(D322/1.21)</f>
        <v>247.93388429752068</v>
      </c>
      <c r="F322" s="7" t="s">
        <v>718</v>
      </c>
      <c r="G322" s="7" t="s">
        <v>126</v>
      </c>
      <c r="H322" s="7" t="s">
        <v>595</v>
      </c>
      <c r="I322" s="28" t="s">
        <v>22</v>
      </c>
      <c r="J322" s="20" t="s">
        <v>604</v>
      </c>
      <c r="K322" s="7" t="s">
        <v>153</v>
      </c>
      <c r="L322" s="7" t="s">
        <v>567</v>
      </c>
    </row>
    <row r="323" spans="1:12" ht="63.75" x14ac:dyDescent="0.25">
      <c r="A323" s="14">
        <v>249</v>
      </c>
      <c r="B323" s="16" t="s">
        <v>139</v>
      </c>
      <c r="C323" s="7" t="s">
        <v>250</v>
      </c>
      <c r="D323" s="17">
        <v>300</v>
      </c>
      <c r="E323" s="23">
        <f>SUM(D323/1.21)</f>
        <v>247.93388429752068</v>
      </c>
      <c r="F323" s="7" t="s">
        <v>718</v>
      </c>
      <c r="G323" s="7" t="s">
        <v>126</v>
      </c>
      <c r="H323" s="7" t="s">
        <v>595</v>
      </c>
      <c r="I323" s="28" t="s">
        <v>22</v>
      </c>
      <c r="J323" s="20" t="s">
        <v>604</v>
      </c>
      <c r="K323" s="7" t="s">
        <v>153</v>
      </c>
      <c r="L323" s="7" t="s">
        <v>567</v>
      </c>
    </row>
    <row r="324" spans="1:12" x14ac:dyDescent="0.25">
      <c r="A324" s="14"/>
      <c r="B324" s="27"/>
      <c r="C324" s="7"/>
      <c r="D324" s="14">
        <f>SUM(D322:D323)</f>
        <v>600</v>
      </c>
      <c r="E324" s="26">
        <f>SUM(E322:E323)</f>
        <v>495.86776859504135</v>
      </c>
      <c r="F324" s="7"/>
      <c r="G324" s="7"/>
      <c r="H324" s="7"/>
      <c r="I324" s="7"/>
      <c r="J324" s="20"/>
      <c r="K324" s="7"/>
      <c r="L324" s="7"/>
    </row>
    <row r="325" spans="1:12" x14ac:dyDescent="0.25">
      <c r="A325" s="57" t="s">
        <v>611</v>
      </c>
      <c r="B325" s="58"/>
      <c r="C325" s="58"/>
      <c r="D325" s="58"/>
      <c r="E325" s="58"/>
      <c r="F325" s="58"/>
      <c r="G325" s="58"/>
      <c r="H325" s="58"/>
      <c r="I325" s="58"/>
      <c r="J325" s="58"/>
      <c r="K325" s="58"/>
      <c r="L325" s="59"/>
    </row>
    <row r="326" spans="1:12" ht="76.5" x14ac:dyDescent="0.25">
      <c r="A326" s="14">
        <v>250</v>
      </c>
      <c r="B326" s="16" t="s">
        <v>133</v>
      </c>
      <c r="C326" s="7" t="s">
        <v>216</v>
      </c>
      <c r="D326" s="16">
        <v>700</v>
      </c>
      <c r="E326" s="33">
        <f>SUM(D326/1.21)</f>
        <v>578.51239669421489</v>
      </c>
      <c r="F326" s="7" t="s">
        <v>674</v>
      </c>
      <c r="G326" s="7" t="s">
        <v>120</v>
      </c>
      <c r="H326" s="7" t="s">
        <v>595</v>
      </c>
      <c r="I326" s="28" t="s">
        <v>22</v>
      </c>
      <c r="J326" s="20" t="s">
        <v>604</v>
      </c>
      <c r="K326" s="16" t="s">
        <v>153</v>
      </c>
      <c r="L326" s="16" t="s">
        <v>567</v>
      </c>
    </row>
    <row r="327" spans="1:12" ht="89.25" x14ac:dyDescent="0.25">
      <c r="A327" s="63">
        <v>251</v>
      </c>
      <c r="B327" s="60" t="s">
        <v>133</v>
      </c>
      <c r="C327" s="7" t="s">
        <v>841</v>
      </c>
      <c r="D327" s="16">
        <v>80</v>
      </c>
      <c r="E327" s="33">
        <f t="shared" ref="E327:E330" si="21">SUM(D327/1.21)</f>
        <v>66.11570247933885</v>
      </c>
      <c r="F327" s="7" t="s">
        <v>901</v>
      </c>
      <c r="G327" s="60" t="s">
        <v>120</v>
      </c>
      <c r="H327" s="60" t="s">
        <v>595</v>
      </c>
      <c r="I327" s="60" t="s">
        <v>22</v>
      </c>
      <c r="J327" s="60" t="s">
        <v>604</v>
      </c>
      <c r="K327" s="60" t="s">
        <v>153</v>
      </c>
      <c r="L327" s="60" t="s">
        <v>567</v>
      </c>
    </row>
    <row r="328" spans="1:12" ht="63.75" x14ac:dyDescent="0.25">
      <c r="A328" s="64"/>
      <c r="B328" s="65" t="s">
        <v>133</v>
      </c>
      <c r="C328" s="7" t="s">
        <v>840</v>
      </c>
      <c r="D328" s="16">
        <v>50</v>
      </c>
      <c r="E328" s="33">
        <f t="shared" si="21"/>
        <v>41.32231404958678</v>
      </c>
      <c r="F328" s="16" t="s">
        <v>839</v>
      </c>
      <c r="G328" s="61"/>
      <c r="H328" s="61"/>
      <c r="I328" s="61" t="s">
        <v>22</v>
      </c>
      <c r="J328" s="61" t="s">
        <v>152</v>
      </c>
      <c r="K328" s="61"/>
      <c r="L328" s="61"/>
    </row>
    <row r="329" spans="1:12" ht="51" x14ac:dyDescent="0.25">
      <c r="A329" s="14">
        <v>252</v>
      </c>
      <c r="B329" s="16" t="s">
        <v>133</v>
      </c>
      <c r="C329" s="7" t="s">
        <v>217</v>
      </c>
      <c r="D329" s="16">
        <v>400</v>
      </c>
      <c r="E329" s="33">
        <f t="shared" si="21"/>
        <v>330.57851239669424</v>
      </c>
      <c r="F329" s="7" t="s">
        <v>674</v>
      </c>
      <c r="G329" s="7" t="s">
        <v>120</v>
      </c>
      <c r="H329" s="7" t="s">
        <v>595</v>
      </c>
      <c r="I329" s="28" t="s">
        <v>22</v>
      </c>
      <c r="J329" s="20" t="s">
        <v>604</v>
      </c>
      <c r="K329" s="16" t="s">
        <v>153</v>
      </c>
      <c r="L329" s="16" t="s">
        <v>567</v>
      </c>
    </row>
    <row r="330" spans="1:12" ht="51" x14ac:dyDescent="0.25">
      <c r="A330" s="14">
        <v>253</v>
      </c>
      <c r="B330" s="16" t="s">
        <v>133</v>
      </c>
      <c r="C330" s="7" t="s">
        <v>218</v>
      </c>
      <c r="D330" s="16">
        <v>300</v>
      </c>
      <c r="E330" s="33">
        <f t="shared" si="21"/>
        <v>247.93388429752068</v>
      </c>
      <c r="F330" s="16" t="s">
        <v>838</v>
      </c>
      <c r="G330" s="7" t="s">
        <v>120</v>
      </c>
      <c r="H330" s="7" t="s">
        <v>595</v>
      </c>
      <c r="I330" s="28" t="s">
        <v>22</v>
      </c>
      <c r="J330" s="20" t="s">
        <v>604</v>
      </c>
      <c r="K330" s="16" t="s">
        <v>153</v>
      </c>
      <c r="L330" s="16" t="s">
        <v>567</v>
      </c>
    </row>
    <row r="331" spans="1:12" x14ac:dyDescent="0.25">
      <c r="A331" s="14"/>
      <c r="B331" s="27"/>
      <c r="C331" s="7"/>
      <c r="D331" s="10">
        <f>SUM(D326:D330)</f>
        <v>1530</v>
      </c>
      <c r="E331" s="12">
        <f>SUM(E326:E330)</f>
        <v>1264.4628099173556</v>
      </c>
      <c r="F331" s="7"/>
      <c r="G331" s="7"/>
      <c r="H331" s="7"/>
      <c r="I331" s="7"/>
      <c r="J331" s="20"/>
      <c r="K331" s="7"/>
      <c r="L331" s="7"/>
    </row>
    <row r="332" spans="1:12" x14ac:dyDescent="0.25">
      <c r="A332" s="57" t="s">
        <v>626</v>
      </c>
      <c r="B332" s="58"/>
      <c r="C332" s="58"/>
      <c r="D332" s="58"/>
      <c r="E332" s="58"/>
      <c r="F332" s="58"/>
      <c r="G332" s="58"/>
      <c r="H332" s="58"/>
      <c r="I332" s="58"/>
      <c r="J332" s="58"/>
      <c r="K332" s="58"/>
      <c r="L332" s="59"/>
    </row>
    <row r="333" spans="1:12" ht="51" x14ac:dyDescent="0.25">
      <c r="A333" s="14">
        <v>254</v>
      </c>
      <c r="B333" s="27" t="s">
        <v>139</v>
      </c>
      <c r="C333" s="7" t="s">
        <v>503</v>
      </c>
      <c r="D333" s="7">
        <v>18000</v>
      </c>
      <c r="E333" s="18">
        <f>SUM(D333/1.21)</f>
        <v>14876.03305785124</v>
      </c>
      <c r="F333" s="16" t="s">
        <v>837</v>
      </c>
      <c r="G333" s="7" t="s">
        <v>502</v>
      </c>
      <c r="H333" s="7" t="s">
        <v>15</v>
      </c>
      <c r="I333" s="28" t="s">
        <v>12</v>
      </c>
      <c r="J333" s="20" t="s">
        <v>604</v>
      </c>
      <c r="K333" s="7" t="s">
        <v>153</v>
      </c>
      <c r="L333" s="7" t="s">
        <v>567</v>
      </c>
    </row>
    <row r="334" spans="1:12" x14ac:dyDescent="0.25">
      <c r="A334" s="14"/>
      <c r="B334" s="27"/>
      <c r="C334" s="7"/>
      <c r="D334" s="10">
        <f>SUM(D333)</f>
        <v>18000</v>
      </c>
      <c r="E334" s="12">
        <f>SUM(E333)</f>
        <v>14876.03305785124</v>
      </c>
      <c r="F334" s="7"/>
      <c r="G334" s="7"/>
      <c r="H334" s="7"/>
      <c r="I334" s="7"/>
      <c r="J334" s="20"/>
      <c r="K334" s="7"/>
      <c r="L334" s="7"/>
    </row>
    <row r="335" spans="1:12" x14ac:dyDescent="0.25">
      <c r="A335" s="57" t="s">
        <v>610</v>
      </c>
      <c r="B335" s="58"/>
      <c r="C335" s="58"/>
      <c r="D335" s="58"/>
      <c r="E335" s="58"/>
      <c r="F335" s="58"/>
      <c r="G335" s="58"/>
      <c r="H335" s="58"/>
      <c r="I335" s="58"/>
      <c r="J335" s="58"/>
      <c r="K335" s="58"/>
      <c r="L335" s="59"/>
    </row>
    <row r="336" spans="1:12" ht="38.25" x14ac:dyDescent="0.25">
      <c r="A336" s="14">
        <v>255</v>
      </c>
      <c r="B336" s="15" t="s">
        <v>139</v>
      </c>
      <c r="C336" s="16" t="s">
        <v>38</v>
      </c>
      <c r="D336" s="18">
        <v>1800</v>
      </c>
      <c r="E336" s="18">
        <f>D336/1.21</f>
        <v>1487.6033057851241</v>
      </c>
      <c r="F336" s="7" t="s">
        <v>836</v>
      </c>
      <c r="G336" s="7" t="s">
        <v>112</v>
      </c>
      <c r="H336" s="7" t="s">
        <v>625</v>
      </c>
      <c r="I336" s="28" t="s">
        <v>12</v>
      </c>
      <c r="J336" s="20" t="s">
        <v>604</v>
      </c>
      <c r="K336" s="7" t="s">
        <v>153</v>
      </c>
      <c r="L336" s="7" t="s">
        <v>567</v>
      </c>
    </row>
    <row r="337" spans="1:12" ht="38.25" x14ac:dyDescent="0.25">
      <c r="A337" s="14">
        <v>256</v>
      </c>
      <c r="B337" s="15" t="s">
        <v>139</v>
      </c>
      <c r="C337" s="16" t="s">
        <v>37</v>
      </c>
      <c r="D337" s="18">
        <v>250000</v>
      </c>
      <c r="E337" s="18">
        <v>250000</v>
      </c>
      <c r="F337" s="7" t="s">
        <v>835</v>
      </c>
      <c r="G337" s="7" t="s">
        <v>112</v>
      </c>
      <c r="H337" s="7" t="s">
        <v>624</v>
      </c>
      <c r="I337" s="28" t="s">
        <v>12</v>
      </c>
      <c r="J337" s="20" t="s">
        <v>604</v>
      </c>
      <c r="K337" s="7" t="s">
        <v>151</v>
      </c>
      <c r="L337" s="7" t="s">
        <v>572</v>
      </c>
    </row>
    <row r="338" spans="1:12" x14ac:dyDescent="0.25">
      <c r="A338" s="14"/>
      <c r="B338" s="21"/>
      <c r="C338" s="7"/>
      <c r="D338" s="12">
        <f>SUM(D336:D337)</f>
        <v>251800</v>
      </c>
      <c r="E338" s="12">
        <f>SUM(E336:E337)</f>
        <v>251487.60330578513</v>
      </c>
      <c r="F338" s="7"/>
      <c r="G338" s="7"/>
      <c r="H338" s="7"/>
      <c r="I338" s="7"/>
      <c r="J338" s="20"/>
      <c r="K338" s="7"/>
      <c r="L338" s="7"/>
    </row>
    <row r="339" spans="1:12" x14ac:dyDescent="0.25">
      <c r="A339" s="57" t="s">
        <v>609</v>
      </c>
      <c r="B339" s="58"/>
      <c r="C339" s="58"/>
      <c r="D339" s="58"/>
      <c r="E339" s="58"/>
      <c r="F339" s="58"/>
      <c r="G339" s="58"/>
      <c r="H339" s="58"/>
      <c r="I339" s="58"/>
      <c r="J339" s="58"/>
      <c r="K339" s="58"/>
      <c r="L339" s="59"/>
    </row>
    <row r="340" spans="1:12" ht="114.75" x14ac:dyDescent="0.25">
      <c r="A340" s="14">
        <v>257</v>
      </c>
      <c r="B340" s="15" t="s">
        <v>139</v>
      </c>
      <c r="C340" s="16" t="s">
        <v>39</v>
      </c>
      <c r="D340" s="18">
        <v>5000</v>
      </c>
      <c r="E340" s="18">
        <f>D340/1.21</f>
        <v>4132.2314049586776</v>
      </c>
      <c r="F340" s="7" t="s">
        <v>828</v>
      </c>
      <c r="G340" s="7" t="s">
        <v>115</v>
      </c>
      <c r="H340" s="7" t="s">
        <v>26</v>
      </c>
      <c r="I340" s="28" t="s">
        <v>87</v>
      </c>
      <c r="J340" s="20" t="s">
        <v>604</v>
      </c>
      <c r="K340" s="7" t="s">
        <v>153</v>
      </c>
      <c r="L340" s="7" t="s">
        <v>567</v>
      </c>
    </row>
    <row r="341" spans="1:12" ht="114.75" x14ac:dyDescent="0.25">
      <c r="A341" s="14">
        <v>258</v>
      </c>
      <c r="B341" s="15" t="s">
        <v>139</v>
      </c>
      <c r="C341" s="16" t="s">
        <v>108</v>
      </c>
      <c r="D341" s="18">
        <v>40000</v>
      </c>
      <c r="E341" s="18">
        <f t="shared" ref="E341:E353" si="22">D341/1.21</f>
        <v>33057.85123966942</v>
      </c>
      <c r="F341" s="7" t="s">
        <v>831</v>
      </c>
      <c r="G341" s="7" t="s">
        <v>115</v>
      </c>
      <c r="H341" s="7" t="s">
        <v>20</v>
      </c>
      <c r="I341" s="28" t="s">
        <v>40</v>
      </c>
      <c r="J341" s="20" t="s">
        <v>604</v>
      </c>
      <c r="K341" s="7" t="s">
        <v>587</v>
      </c>
      <c r="L341" s="7" t="s">
        <v>566</v>
      </c>
    </row>
    <row r="342" spans="1:12" ht="122.25" customHeight="1" x14ac:dyDescent="0.25">
      <c r="A342" s="14">
        <v>259</v>
      </c>
      <c r="B342" s="15" t="s">
        <v>139</v>
      </c>
      <c r="C342" s="16" t="s">
        <v>219</v>
      </c>
      <c r="D342" s="18">
        <v>10000</v>
      </c>
      <c r="E342" s="18">
        <f t="shared" si="22"/>
        <v>8264.4628099173551</v>
      </c>
      <c r="F342" s="7" t="s">
        <v>832</v>
      </c>
      <c r="G342" s="7" t="s">
        <v>115</v>
      </c>
      <c r="H342" s="7" t="s">
        <v>595</v>
      </c>
      <c r="I342" s="7" t="s">
        <v>14</v>
      </c>
      <c r="J342" s="20" t="s">
        <v>604</v>
      </c>
      <c r="K342" s="7" t="s">
        <v>153</v>
      </c>
      <c r="L342" s="7" t="s">
        <v>567</v>
      </c>
    </row>
    <row r="343" spans="1:12" ht="57" customHeight="1" x14ac:dyDescent="0.25">
      <c r="A343" s="14">
        <v>260</v>
      </c>
      <c r="B343" s="15" t="s">
        <v>139</v>
      </c>
      <c r="C343" s="16" t="s">
        <v>41</v>
      </c>
      <c r="D343" s="18">
        <v>8000</v>
      </c>
      <c r="E343" s="18">
        <f t="shared" si="22"/>
        <v>6611.5702479338843</v>
      </c>
      <c r="F343" s="7" t="s">
        <v>833</v>
      </c>
      <c r="G343" s="7" t="s">
        <v>115</v>
      </c>
      <c r="H343" s="7" t="s">
        <v>595</v>
      </c>
      <c r="I343" s="28" t="s">
        <v>22</v>
      </c>
      <c r="J343" s="20" t="s">
        <v>604</v>
      </c>
      <c r="K343" s="7" t="s">
        <v>153</v>
      </c>
      <c r="L343" s="7" t="s">
        <v>567</v>
      </c>
    </row>
    <row r="344" spans="1:12" ht="57.75" customHeight="1" x14ac:dyDescent="0.25">
      <c r="A344" s="14">
        <v>261</v>
      </c>
      <c r="B344" s="15" t="s">
        <v>139</v>
      </c>
      <c r="C344" s="16" t="s">
        <v>42</v>
      </c>
      <c r="D344" s="18">
        <v>8000</v>
      </c>
      <c r="E344" s="18">
        <f t="shared" si="22"/>
        <v>6611.5702479338843</v>
      </c>
      <c r="F344" s="7" t="s">
        <v>827</v>
      </c>
      <c r="G344" s="7" t="s">
        <v>115</v>
      </c>
      <c r="H344" s="7" t="s">
        <v>595</v>
      </c>
      <c r="I344" s="28" t="s">
        <v>22</v>
      </c>
      <c r="J344" s="20" t="s">
        <v>604</v>
      </c>
      <c r="K344" s="7" t="s">
        <v>153</v>
      </c>
      <c r="L344" s="7" t="s">
        <v>567</v>
      </c>
    </row>
    <row r="345" spans="1:12" ht="25.5" x14ac:dyDescent="0.25">
      <c r="A345" s="14">
        <v>262</v>
      </c>
      <c r="B345" s="15" t="s">
        <v>139</v>
      </c>
      <c r="C345" s="16" t="s">
        <v>516</v>
      </c>
      <c r="D345" s="18">
        <v>10000</v>
      </c>
      <c r="E345" s="18">
        <f t="shared" si="22"/>
        <v>8264.4628099173551</v>
      </c>
      <c r="F345" s="7" t="s">
        <v>826</v>
      </c>
      <c r="G345" s="7" t="s">
        <v>115</v>
      </c>
      <c r="H345" s="7" t="s">
        <v>595</v>
      </c>
      <c r="I345" s="28" t="s">
        <v>22</v>
      </c>
      <c r="J345" s="20" t="s">
        <v>604</v>
      </c>
      <c r="K345" s="7" t="s">
        <v>153</v>
      </c>
      <c r="L345" s="7" t="s">
        <v>567</v>
      </c>
    </row>
    <row r="346" spans="1:12" ht="147" customHeight="1" x14ac:dyDescent="0.25">
      <c r="A346" s="14">
        <v>263</v>
      </c>
      <c r="B346" s="15" t="s">
        <v>139</v>
      </c>
      <c r="C346" s="16" t="s">
        <v>131</v>
      </c>
      <c r="D346" s="18">
        <v>7000</v>
      </c>
      <c r="E346" s="18">
        <f t="shared" si="22"/>
        <v>5785.1239669421493</v>
      </c>
      <c r="F346" s="7" t="s">
        <v>834</v>
      </c>
      <c r="G346" s="7" t="s">
        <v>115</v>
      </c>
      <c r="H346" s="7" t="s">
        <v>595</v>
      </c>
      <c r="I346" s="28" t="s">
        <v>22</v>
      </c>
      <c r="J346" s="20" t="s">
        <v>604</v>
      </c>
      <c r="K346" s="7" t="s">
        <v>153</v>
      </c>
      <c r="L346" s="7" t="s">
        <v>567</v>
      </c>
    </row>
    <row r="347" spans="1:12" ht="51" x14ac:dyDescent="0.25">
      <c r="A347" s="14">
        <v>264</v>
      </c>
      <c r="B347" s="15" t="s">
        <v>139</v>
      </c>
      <c r="C347" s="16" t="s">
        <v>43</v>
      </c>
      <c r="D347" s="18">
        <v>1500</v>
      </c>
      <c r="E347" s="18">
        <f t="shared" si="22"/>
        <v>1239.6694214876034</v>
      </c>
      <c r="F347" s="7" t="s">
        <v>900</v>
      </c>
      <c r="G347" s="7" t="s">
        <v>115</v>
      </c>
      <c r="H347" s="7" t="s">
        <v>595</v>
      </c>
      <c r="I347" s="28" t="s">
        <v>22</v>
      </c>
      <c r="J347" s="20" t="s">
        <v>604</v>
      </c>
      <c r="K347" s="7" t="s">
        <v>153</v>
      </c>
      <c r="L347" s="7" t="s">
        <v>567</v>
      </c>
    </row>
    <row r="348" spans="1:12" ht="114.75" x14ac:dyDescent="0.25">
      <c r="A348" s="14">
        <v>265</v>
      </c>
      <c r="B348" s="15" t="s">
        <v>139</v>
      </c>
      <c r="C348" s="16" t="s">
        <v>220</v>
      </c>
      <c r="D348" s="18">
        <v>5000</v>
      </c>
      <c r="E348" s="18">
        <f t="shared" si="22"/>
        <v>4132.2314049586776</v>
      </c>
      <c r="F348" s="7" t="s">
        <v>899</v>
      </c>
      <c r="G348" s="7" t="s">
        <v>115</v>
      </c>
      <c r="H348" s="7" t="s">
        <v>595</v>
      </c>
      <c r="I348" s="28" t="s">
        <v>22</v>
      </c>
      <c r="J348" s="20" t="s">
        <v>604</v>
      </c>
      <c r="K348" s="7" t="s">
        <v>153</v>
      </c>
      <c r="L348" s="7" t="s">
        <v>567</v>
      </c>
    </row>
    <row r="349" spans="1:12" ht="25.5" x14ac:dyDescent="0.25">
      <c r="A349" s="14">
        <v>266</v>
      </c>
      <c r="B349" s="15" t="s">
        <v>139</v>
      </c>
      <c r="C349" s="16" t="s">
        <v>221</v>
      </c>
      <c r="D349" s="18">
        <v>4000</v>
      </c>
      <c r="E349" s="18">
        <f t="shared" si="22"/>
        <v>3305.7851239669421</v>
      </c>
      <c r="F349" s="7" t="s">
        <v>824</v>
      </c>
      <c r="G349" s="7" t="s">
        <v>115</v>
      </c>
      <c r="H349" s="7" t="s">
        <v>23</v>
      </c>
      <c r="I349" s="28" t="s">
        <v>22</v>
      </c>
      <c r="J349" s="20" t="s">
        <v>604</v>
      </c>
      <c r="K349" s="7" t="s">
        <v>153</v>
      </c>
      <c r="L349" s="7" t="s">
        <v>567</v>
      </c>
    </row>
    <row r="350" spans="1:12" ht="45" customHeight="1" x14ac:dyDescent="0.25">
      <c r="A350" s="14">
        <v>267</v>
      </c>
      <c r="B350" s="15" t="s">
        <v>139</v>
      </c>
      <c r="C350" s="16" t="s">
        <v>222</v>
      </c>
      <c r="D350" s="18">
        <v>5000</v>
      </c>
      <c r="E350" s="18">
        <f t="shared" si="22"/>
        <v>4132.2314049586776</v>
      </c>
      <c r="F350" s="7" t="s">
        <v>898</v>
      </c>
      <c r="G350" s="7" t="s">
        <v>115</v>
      </c>
      <c r="H350" s="7" t="s">
        <v>15</v>
      </c>
      <c r="I350" s="28" t="s">
        <v>22</v>
      </c>
      <c r="J350" s="20" t="s">
        <v>604</v>
      </c>
      <c r="K350" s="7" t="s">
        <v>153</v>
      </c>
      <c r="L350" s="7" t="s">
        <v>567</v>
      </c>
    </row>
    <row r="351" spans="1:12" ht="51" x14ac:dyDescent="0.25">
      <c r="A351" s="14">
        <v>268</v>
      </c>
      <c r="B351" s="15" t="s">
        <v>139</v>
      </c>
      <c r="C351" s="16" t="s">
        <v>223</v>
      </c>
      <c r="D351" s="18">
        <v>3500</v>
      </c>
      <c r="E351" s="18">
        <f t="shared" si="22"/>
        <v>2892.5619834710747</v>
      </c>
      <c r="F351" s="7" t="s">
        <v>896</v>
      </c>
      <c r="G351" s="7" t="s">
        <v>115</v>
      </c>
      <c r="H351" s="7" t="s">
        <v>19</v>
      </c>
      <c r="I351" s="28" t="s">
        <v>22</v>
      </c>
      <c r="J351" s="20" t="s">
        <v>604</v>
      </c>
      <c r="K351" s="7" t="s">
        <v>153</v>
      </c>
      <c r="L351" s="7" t="s">
        <v>567</v>
      </c>
    </row>
    <row r="352" spans="1:12" ht="38.25" x14ac:dyDescent="0.25">
      <c r="A352" s="14">
        <v>269</v>
      </c>
      <c r="B352" s="15" t="s">
        <v>139</v>
      </c>
      <c r="C352" s="16" t="s">
        <v>106</v>
      </c>
      <c r="D352" s="18">
        <v>29000</v>
      </c>
      <c r="E352" s="18">
        <f t="shared" si="22"/>
        <v>23966.942148760332</v>
      </c>
      <c r="F352" s="7" t="s">
        <v>897</v>
      </c>
      <c r="G352" s="7" t="s">
        <v>114</v>
      </c>
      <c r="H352" s="7" t="s">
        <v>19</v>
      </c>
      <c r="I352" s="28">
        <v>300</v>
      </c>
      <c r="J352" s="20" t="s">
        <v>604</v>
      </c>
      <c r="K352" s="7" t="s">
        <v>564</v>
      </c>
      <c r="L352" s="7" t="s">
        <v>570</v>
      </c>
    </row>
    <row r="353" spans="1:12" ht="25.5" x14ac:dyDescent="0.25">
      <c r="A353" s="14">
        <v>270</v>
      </c>
      <c r="B353" s="15" t="s">
        <v>139</v>
      </c>
      <c r="C353" s="16" t="s">
        <v>107</v>
      </c>
      <c r="D353" s="18">
        <v>300</v>
      </c>
      <c r="E353" s="18">
        <f t="shared" si="22"/>
        <v>247.93388429752068</v>
      </c>
      <c r="F353" s="16" t="s">
        <v>825</v>
      </c>
      <c r="G353" s="7" t="s">
        <v>114</v>
      </c>
      <c r="H353" s="7" t="s">
        <v>595</v>
      </c>
      <c r="I353" s="28" t="s">
        <v>22</v>
      </c>
      <c r="J353" s="20" t="s">
        <v>604</v>
      </c>
      <c r="K353" s="7" t="s">
        <v>153</v>
      </c>
      <c r="L353" s="7" t="s">
        <v>567</v>
      </c>
    </row>
    <row r="354" spans="1:12" x14ac:dyDescent="0.25">
      <c r="A354" s="14"/>
      <c r="B354" s="21"/>
      <c r="C354" s="7"/>
      <c r="D354" s="12">
        <f>SUM(D340:D353)</f>
        <v>136300</v>
      </c>
      <c r="E354" s="12">
        <f>SUM(E340:E353)</f>
        <v>112644.62809917357</v>
      </c>
      <c r="F354" s="7"/>
      <c r="G354" s="7"/>
      <c r="H354" s="7"/>
      <c r="I354" s="7"/>
      <c r="J354" s="20"/>
      <c r="K354" s="7"/>
      <c r="L354" s="7"/>
    </row>
    <row r="355" spans="1:12" x14ac:dyDescent="0.25">
      <c r="A355" s="57" t="s">
        <v>651</v>
      </c>
      <c r="B355" s="58"/>
      <c r="C355" s="58"/>
      <c r="D355" s="58"/>
      <c r="E355" s="58"/>
      <c r="F355" s="58"/>
      <c r="G355" s="58"/>
      <c r="H355" s="58"/>
      <c r="I355" s="58"/>
      <c r="J355" s="58"/>
      <c r="K355" s="58"/>
      <c r="L355" s="59"/>
    </row>
    <row r="356" spans="1:12" ht="25.5" x14ac:dyDescent="0.25">
      <c r="A356" s="14">
        <v>271</v>
      </c>
      <c r="B356" s="15" t="s">
        <v>139</v>
      </c>
      <c r="C356" s="16" t="s">
        <v>214</v>
      </c>
      <c r="D356" s="18">
        <v>4500</v>
      </c>
      <c r="E356" s="18">
        <f>SUM(D356/1.21)</f>
        <v>3719.0082644628101</v>
      </c>
      <c r="F356" s="18" t="s">
        <v>824</v>
      </c>
      <c r="G356" s="7" t="s">
        <v>113</v>
      </c>
      <c r="H356" s="18" t="s">
        <v>19</v>
      </c>
      <c r="I356" s="18" t="s">
        <v>215</v>
      </c>
      <c r="J356" s="20" t="s">
        <v>604</v>
      </c>
      <c r="K356" s="18" t="s">
        <v>153</v>
      </c>
      <c r="L356" s="18" t="s">
        <v>567</v>
      </c>
    </row>
    <row r="357" spans="1:12" ht="51" x14ac:dyDescent="0.25">
      <c r="A357" s="14">
        <v>272</v>
      </c>
      <c r="B357" s="15" t="s">
        <v>139</v>
      </c>
      <c r="C357" s="16" t="s">
        <v>45</v>
      </c>
      <c r="D357" s="18">
        <v>48000</v>
      </c>
      <c r="E357" s="18">
        <f t="shared" ref="E357:E359" si="23">SUM(D357/1.21)</f>
        <v>39669.421487603307</v>
      </c>
      <c r="F357" s="7" t="s">
        <v>895</v>
      </c>
      <c r="G357" s="7" t="s">
        <v>113</v>
      </c>
      <c r="H357" s="18" t="s">
        <v>595</v>
      </c>
      <c r="I357" s="18" t="s">
        <v>215</v>
      </c>
      <c r="J357" s="20" t="s">
        <v>604</v>
      </c>
      <c r="K357" s="18" t="s">
        <v>565</v>
      </c>
      <c r="L357" s="18" t="s">
        <v>566</v>
      </c>
    </row>
    <row r="358" spans="1:12" ht="38.25" x14ac:dyDescent="0.25">
      <c r="A358" s="14">
        <v>273</v>
      </c>
      <c r="B358" s="15" t="s">
        <v>139</v>
      </c>
      <c r="C358" s="16" t="s">
        <v>46</v>
      </c>
      <c r="D358" s="18">
        <v>20000</v>
      </c>
      <c r="E358" s="18">
        <f t="shared" si="23"/>
        <v>16528.92561983471</v>
      </c>
      <c r="F358" s="7" t="s">
        <v>823</v>
      </c>
      <c r="G358" s="7" t="s">
        <v>113</v>
      </c>
      <c r="H358" s="18" t="s">
        <v>595</v>
      </c>
      <c r="I358" s="18" t="s">
        <v>215</v>
      </c>
      <c r="J358" s="20" t="s">
        <v>604</v>
      </c>
      <c r="K358" s="18" t="s">
        <v>565</v>
      </c>
      <c r="L358" s="18" t="s">
        <v>566</v>
      </c>
    </row>
    <row r="359" spans="1:12" ht="52.5" customHeight="1" x14ac:dyDescent="0.25">
      <c r="A359" s="14">
        <v>274</v>
      </c>
      <c r="B359" s="15" t="s">
        <v>139</v>
      </c>
      <c r="C359" s="16" t="s">
        <v>213</v>
      </c>
      <c r="D359" s="18">
        <v>3000</v>
      </c>
      <c r="E359" s="18">
        <f t="shared" si="23"/>
        <v>2479.3388429752067</v>
      </c>
      <c r="F359" s="18" t="s">
        <v>894</v>
      </c>
      <c r="G359" s="7" t="s">
        <v>113</v>
      </c>
      <c r="H359" s="18" t="s">
        <v>595</v>
      </c>
      <c r="I359" s="18" t="s">
        <v>215</v>
      </c>
      <c r="J359" s="20" t="s">
        <v>604</v>
      </c>
      <c r="K359" s="18" t="s">
        <v>153</v>
      </c>
      <c r="L359" s="18" t="s">
        <v>567</v>
      </c>
    </row>
    <row r="360" spans="1:12" ht="38.25" x14ac:dyDescent="0.25">
      <c r="A360" s="14">
        <v>275</v>
      </c>
      <c r="B360" s="15" t="s">
        <v>139</v>
      </c>
      <c r="C360" s="16" t="s">
        <v>251</v>
      </c>
      <c r="D360" s="18">
        <v>200</v>
      </c>
      <c r="E360" s="18">
        <f>SUM(D360/1.21)</f>
        <v>165.28925619834712</v>
      </c>
      <c r="F360" s="18" t="s">
        <v>749</v>
      </c>
      <c r="G360" s="7" t="s">
        <v>157</v>
      </c>
      <c r="H360" s="18" t="s">
        <v>595</v>
      </c>
      <c r="I360" s="35" t="s">
        <v>12</v>
      </c>
      <c r="J360" s="20" t="s">
        <v>604</v>
      </c>
      <c r="K360" s="18" t="s">
        <v>153</v>
      </c>
      <c r="L360" s="18" t="s">
        <v>567</v>
      </c>
    </row>
    <row r="361" spans="1:12" x14ac:dyDescent="0.25">
      <c r="A361" s="14"/>
      <c r="B361" s="21"/>
      <c r="C361" s="7"/>
      <c r="D361" s="12">
        <f>SUM(D356:D360)</f>
        <v>75700</v>
      </c>
      <c r="E361" s="12">
        <f>SUM(E356:E360)</f>
        <v>62561.983471074389</v>
      </c>
      <c r="F361" s="18"/>
      <c r="G361" s="7"/>
      <c r="H361" s="18"/>
      <c r="I361" s="18"/>
      <c r="J361" s="20"/>
      <c r="K361" s="18"/>
      <c r="L361" s="18"/>
    </row>
    <row r="362" spans="1:12" x14ac:dyDescent="0.25">
      <c r="A362" s="57" t="s">
        <v>608</v>
      </c>
      <c r="B362" s="58"/>
      <c r="C362" s="58"/>
      <c r="D362" s="58"/>
      <c r="E362" s="58"/>
      <c r="F362" s="58"/>
      <c r="G362" s="58"/>
      <c r="H362" s="58"/>
      <c r="I362" s="58"/>
      <c r="J362" s="58"/>
      <c r="K362" s="58"/>
      <c r="L362" s="59"/>
    </row>
    <row r="363" spans="1:12" ht="40.5" customHeight="1" x14ac:dyDescent="0.25">
      <c r="A363" s="14">
        <v>276</v>
      </c>
      <c r="B363" s="16" t="s">
        <v>142</v>
      </c>
      <c r="C363" s="16" t="s">
        <v>542</v>
      </c>
      <c r="D363" s="16">
        <v>18000</v>
      </c>
      <c r="E363" s="23">
        <f>SUM(D363/1.21)</f>
        <v>14876.03305785124</v>
      </c>
      <c r="F363" s="16" t="s">
        <v>818</v>
      </c>
      <c r="G363" s="7" t="s">
        <v>35</v>
      </c>
      <c r="H363" s="17" t="s">
        <v>417</v>
      </c>
      <c r="I363" s="17" t="s">
        <v>18</v>
      </c>
      <c r="J363" s="20" t="s">
        <v>604</v>
      </c>
      <c r="K363" s="18" t="s">
        <v>153</v>
      </c>
      <c r="L363" s="18" t="s">
        <v>567</v>
      </c>
    </row>
    <row r="364" spans="1:12" ht="51" x14ac:dyDescent="0.25">
      <c r="A364" s="14">
        <v>277</v>
      </c>
      <c r="B364" s="15" t="s">
        <v>139</v>
      </c>
      <c r="C364" s="16" t="s">
        <v>394</v>
      </c>
      <c r="D364" s="16">
        <v>1500</v>
      </c>
      <c r="E364" s="23">
        <f t="shared" ref="E364:E427" si="24">SUM(D364/1.21)</f>
        <v>1239.6694214876034</v>
      </c>
      <c r="F364" s="16" t="s">
        <v>822</v>
      </c>
      <c r="G364" s="7" t="s">
        <v>35</v>
      </c>
      <c r="H364" s="17" t="s">
        <v>417</v>
      </c>
      <c r="I364" s="17" t="s">
        <v>22</v>
      </c>
      <c r="J364" s="20" t="s">
        <v>604</v>
      </c>
      <c r="K364" s="18" t="s">
        <v>153</v>
      </c>
      <c r="L364" s="18" t="s">
        <v>567</v>
      </c>
    </row>
    <row r="365" spans="1:12" ht="38.25" x14ac:dyDescent="0.25">
      <c r="A365" s="14">
        <v>278</v>
      </c>
      <c r="B365" s="15" t="s">
        <v>158</v>
      </c>
      <c r="C365" s="16" t="s">
        <v>53</v>
      </c>
      <c r="D365" s="16">
        <v>45000</v>
      </c>
      <c r="E365" s="23">
        <f t="shared" si="24"/>
        <v>37190.082644628099</v>
      </c>
      <c r="F365" s="16" t="s">
        <v>821</v>
      </c>
      <c r="G365" s="7" t="s">
        <v>35</v>
      </c>
      <c r="H365" s="7" t="s">
        <v>623</v>
      </c>
      <c r="I365" s="17" t="s">
        <v>18</v>
      </c>
      <c r="J365" s="20" t="s">
        <v>604</v>
      </c>
      <c r="K365" s="7" t="s">
        <v>565</v>
      </c>
      <c r="L365" s="7" t="s">
        <v>566</v>
      </c>
    </row>
    <row r="366" spans="1:12" ht="102" x14ac:dyDescent="0.25">
      <c r="A366" s="14">
        <v>279</v>
      </c>
      <c r="B366" s="16" t="s">
        <v>143</v>
      </c>
      <c r="C366" s="16" t="s">
        <v>395</v>
      </c>
      <c r="D366" s="16">
        <v>100000</v>
      </c>
      <c r="E366" s="23">
        <f t="shared" si="24"/>
        <v>82644.628099173555</v>
      </c>
      <c r="F366" s="16" t="s">
        <v>810</v>
      </c>
      <c r="G366" s="7" t="s">
        <v>35</v>
      </c>
      <c r="H366" s="17" t="s">
        <v>596</v>
      </c>
      <c r="I366" s="17" t="s">
        <v>40</v>
      </c>
      <c r="J366" s="20" t="s">
        <v>604</v>
      </c>
      <c r="K366" s="7" t="s">
        <v>568</v>
      </c>
      <c r="L366" s="7" t="s">
        <v>569</v>
      </c>
    </row>
    <row r="367" spans="1:12" ht="51" x14ac:dyDescent="0.25">
      <c r="A367" s="14">
        <v>280</v>
      </c>
      <c r="B367" s="15" t="s">
        <v>158</v>
      </c>
      <c r="C367" s="16" t="s">
        <v>377</v>
      </c>
      <c r="D367" s="16">
        <v>18000</v>
      </c>
      <c r="E367" s="23">
        <f t="shared" si="24"/>
        <v>14876.03305785124</v>
      </c>
      <c r="F367" s="16" t="s">
        <v>821</v>
      </c>
      <c r="G367" s="7" t="s">
        <v>35</v>
      </c>
      <c r="H367" s="17" t="s">
        <v>24</v>
      </c>
      <c r="I367" s="17" t="s">
        <v>18</v>
      </c>
      <c r="J367" s="20" t="s">
        <v>604</v>
      </c>
      <c r="K367" s="7" t="s">
        <v>153</v>
      </c>
      <c r="L367" s="7" t="s">
        <v>567</v>
      </c>
    </row>
    <row r="368" spans="1:12" ht="51" x14ac:dyDescent="0.25">
      <c r="A368" s="14">
        <v>281</v>
      </c>
      <c r="B368" s="16" t="s">
        <v>142</v>
      </c>
      <c r="C368" s="16" t="s">
        <v>396</v>
      </c>
      <c r="D368" s="16">
        <v>90000</v>
      </c>
      <c r="E368" s="23">
        <f t="shared" si="24"/>
        <v>74380.165289256198</v>
      </c>
      <c r="F368" s="16" t="s">
        <v>875</v>
      </c>
      <c r="G368" s="7" t="s">
        <v>35</v>
      </c>
      <c r="H368" s="17" t="s">
        <v>24</v>
      </c>
      <c r="I368" s="17" t="s">
        <v>88</v>
      </c>
      <c r="J368" s="20" t="s">
        <v>604</v>
      </c>
      <c r="K368" s="7" t="s">
        <v>568</v>
      </c>
      <c r="L368" s="7" t="s">
        <v>569</v>
      </c>
    </row>
    <row r="369" spans="1:12" ht="51" x14ac:dyDescent="0.25">
      <c r="A369" s="14">
        <v>282</v>
      </c>
      <c r="B369" s="16" t="s">
        <v>142</v>
      </c>
      <c r="C369" s="16" t="s">
        <v>397</v>
      </c>
      <c r="D369" s="16">
        <v>90000</v>
      </c>
      <c r="E369" s="23">
        <f t="shared" si="24"/>
        <v>74380.165289256198</v>
      </c>
      <c r="F369" s="16" t="s">
        <v>875</v>
      </c>
      <c r="G369" s="7" t="s">
        <v>35</v>
      </c>
      <c r="H369" s="17" t="s">
        <v>30</v>
      </c>
      <c r="I369" s="17" t="s">
        <v>88</v>
      </c>
      <c r="J369" s="20" t="s">
        <v>604</v>
      </c>
      <c r="K369" s="7" t="s">
        <v>568</v>
      </c>
      <c r="L369" s="7" t="s">
        <v>569</v>
      </c>
    </row>
    <row r="370" spans="1:12" ht="25.5" x14ac:dyDescent="0.25">
      <c r="A370" s="14">
        <v>283</v>
      </c>
      <c r="B370" s="15" t="s">
        <v>476</v>
      </c>
      <c r="C370" s="16" t="s">
        <v>387</v>
      </c>
      <c r="D370" s="16">
        <v>40000</v>
      </c>
      <c r="E370" s="23">
        <f t="shared" si="24"/>
        <v>33057.85123966942</v>
      </c>
      <c r="F370" s="16" t="s">
        <v>772</v>
      </c>
      <c r="G370" s="7" t="s">
        <v>35</v>
      </c>
      <c r="H370" s="17" t="s">
        <v>595</v>
      </c>
      <c r="I370" s="17" t="s">
        <v>86</v>
      </c>
      <c r="J370" s="20" t="s">
        <v>604</v>
      </c>
      <c r="K370" s="7" t="s">
        <v>151</v>
      </c>
      <c r="L370" s="7" t="s">
        <v>569</v>
      </c>
    </row>
    <row r="371" spans="1:12" ht="25.5" x14ac:dyDescent="0.25">
      <c r="A371" s="14">
        <v>284</v>
      </c>
      <c r="B371" s="15" t="s">
        <v>476</v>
      </c>
      <c r="C371" s="16" t="s">
        <v>581</v>
      </c>
      <c r="D371" s="16">
        <v>350</v>
      </c>
      <c r="E371" s="23">
        <f t="shared" si="24"/>
        <v>289.25619834710744</v>
      </c>
      <c r="F371" s="16" t="s">
        <v>820</v>
      </c>
      <c r="G371" s="7" t="s">
        <v>35</v>
      </c>
      <c r="H371" s="17" t="s">
        <v>595</v>
      </c>
      <c r="I371" s="17" t="s">
        <v>14</v>
      </c>
      <c r="J371" s="20" t="s">
        <v>604</v>
      </c>
      <c r="K371" s="7" t="s">
        <v>153</v>
      </c>
      <c r="L371" s="7" t="s">
        <v>567</v>
      </c>
    </row>
    <row r="372" spans="1:12" ht="38.25" x14ac:dyDescent="0.25">
      <c r="A372" s="14">
        <v>285</v>
      </c>
      <c r="B372" s="15" t="s">
        <v>144</v>
      </c>
      <c r="C372" s="16" t="s">
        <v>77</v>
      </c>
      <c r="D372" s="16">
        <v>180000</v>
      </c>
      <c r="E372" s="23">
        <f t="shared" si="24"/>
        <v>148760.3305785124</v>
      </c>
      <c r="F372" s="16" t="s">
        <v>819</v>
      </c>
      <c r="G372" s="7" t="s">
        <v>35</v>
      </c>
      <c r="H372" s="17" t="s">
        <v>21</v>
      </c>
      <c r="I372" s="17" t="s">
        <v>85</v>
      </c>
      <c r="J372" s="20" t="s">
        <v>604</v>
      </c>
      <c r="K372" s="7" t="s">
        <v>568</v>
      </c>
      <c r="L372" s="7" t="s">
        <v>569</v>
      </c>
    </row>
    <row r="373" spans="1:12" ht="63.75" x14ac:dyDescent="0.25">
      <c r="A373" s="14">
        <v>286</v>
      </c>
      <c r="B373" s="16" t="s">
        <v>143</v>
      </c>
      <c r="C373" s="16" t="s">
        <v>398</v>
      </c>
      <c r="D373" s="16">
        <v>15000</v>
      </c>
      <c r="E373" s="23">
        <f t="shared" si="24"/>
        <v>12396.694214876034</v>
      </c>
      <c r="F373" s="16" t="s">
        <v>876</v>
      </c>
      <c r="G373" s="7" t="s">
        <v>35</v>
      </c>
      <c r="H373" s="17" t="s">
        <v>28</v>
      </c>
      <c r="I373" s="17" t="s">
        <v>86</v>
      </c>
      <c r="J373" s="20" t="s">
        <v>604</v>
      </c>
      <c r="K373" s="7" t="s">
        <v>153</v>
      </c>
      <c r="L373" s="7" t="s">
        <v>567</v>
      </c>
    </row>
    <row r="374" spans="1:12" ht="65.25" customHeight="1" x14ac:dyDescent="0.25">
      <c r="A374" s="14">
        <v>287</v>
      </c>
      <c r="B374" s="15" t="s">
        <v>144</v>
      </c>
      <c r="C374" s="16" t="s">
        <v>78</v>
      </c>
      <c r="D374" s="16">
        <v>2800</v>
      </c>
      <c r="E374" s="23">
        <f t="shared" si="24"/>
        <v>2314.0495867768595</v>
      </c>
      <c r="F374" s="16" t="s">
        <v>818</v>
      </c>
      <c r="G374" s="7" t="s">
        <v>35</v>
      </c>
      <c r="H374" s="17" t="s">
        <v>28</v>
      </c>
      <c r="I374" s="17" t="s">
        <v>14</v>
      </c>
      <c r="J374" s="20" t="s">
        <v>604</v>
      </c>
      <c r="K374" s="7" t="s">
        <v>153</v>
      </c>
      <c r="L374" s="7" t="s">
        <v>567</v>
      </c>
    </row>
    <row r="375" spans="1:12" ht="76.5" x14ac:dyDescent="0.25">
      <c r="A375" s="14">
        <v>288</v>
      </c>
      <c r="B375" s="15" t="s">
        <v>139</v>
      </c>
      <c r="C375" s="16" t="s">
        <v>399</v>
      </c>
      <c r="D375" s="16">
        <v>5000</v>
      </c>
      <c r="E375" s="23">
        <f t="shared" si="24"/>
        <v>4132.2314049586776</v>
      </c>
      <c r="F375" s="16" t="s">
        <v>877</v>
      </c>
      <c r="G375" s="7" t="s">
        <v>35</v>
      </c>
      <c r="H375" s="17" t="s">
        <v>28</v>
      </c>
      <c r="I375" s="17" t="s">
        <v>87</v>
      </c>
      <c r="J375" s="20" t="s">
        <v>604</v>
      </c>
      <c r="K375" s="7" t="s">
        <v>153</v>
      </c>
      <c r="L375" s="7" t="s">
        <v>567</v>
      </c>
    </row>
    <row r="376" spans="1:12" ht="78.75" customHeight="1" x14ac:dyDescent="0.25">
      <c r="A376" s="14">
        <v>289</v>
      </c>
      <c r="B376" s="16" t="s">
        <v>493</v>
      </c>
      <c r="C376" s="16" t="s">
        <v>400</v>
      </c>
      <c r="D376" s="16">
        <v>150000</v>
      </c>
      <c r="E376" s="23">
        <f t="shared" si="24"/>
        <v>123966.94214876034</v>
      </c>
      <c r="F376" s="16" t="s">
        <v>878</v>
      </c>
      <c r="G376" s="7" t="s">
        <v>35</v>
      </c>
      <c r="H376" s="7" t="s">
        <v>616</v>
      </c>
      <c r="I376" s="17" t="s">
        <v>88</v>
      </c>
      <c r="J376" s="20" t="s">
        <v>604</v>
      </c>
      <c r="K376" s="7" t="s">
        <v>568</v>
      </c>
      <c r="L376" s="7" t="s">
        <v>572</v>
      </c>
    </row>
    <row r="377" spans="1:12" ht="88.5" customHeight="1" x14ac:dyDescent="0.25">
      <c r="A377" s="14">
        <v>290</v>
      </c>
      <c r="B377" s="15" t="s">
        <v>144</v>
      </c>
      <c r="C377" s="16" t="s">
        <v>829</v>
      </c>
      <c r="D377" s="16">
        <v>267020</v>
      </c>
      <c r="E377" s="23">
        <f t="shared" si="24"/>
        <v>220677.68595041323</v>
      </c>
      <c r="F377" s="16" t="s">
        <v>679</v>
      </c>
      <c r="G377" s="7" t="s">
        <v>35</v>
      </c>
      <c r="H377" s="17" t="s">
        <v>28</v>
      </c>
      <c r="I377" s="17" t="s">
        <v>85</v>
      </c>
      <c r="J377" s="20" t="s">
        <v>604</v>
      </c>
      <c r="K377" s="7" t="s">
        <v>568</v>
      </c>
      <c r="L377" s="7" t="s">
        <v>572</v>
      </c>
    </row>
    <row r="378" spans="1:12" ht="140.25" customHeight="1" x14ac:dyDescent="0.25">
      <c r="A378" s="14">
        <v>291</v>
      </c>
      <c r="B378" s="15" t="s">
        <v>141</v>
      </c>
      <c r="C378" s="16" t="s">
        <v>830</v>
      </c>
      <c r="D378" s="16">
        <v>17459</v>
      </c>
      <c r="E378" s="23">
        <f t="shared" si="24"/>
        <v>14428.925619834712</v>
      </c>
      <c r="F378" s="16" t="s">
        <v>804</v>
      </c>
      <c r="G378" s="7" t="s">
        <v>35</v>
      </c>
      <c r="H378" s="7" t="s">
        <v>615</v>
      </c>
      <c r="I378" s="17" t="s">
        <v>88</v>
      </c>
      <c r="J378" s="20" t="s">
        <v>604</v>
      </c>
      <c r="K378" s="7" t="s">
        <v>151</v>
      </c>
      <c r="L378" s="7" t="s">
        <v>572</v>
      </c>
    </row>
    <row r="379" spans="1:12" ht="102.75" customHeight="1" x14ac:dyDescent="0.25">
      <c r="A379" s="14">
        <v>292</v>
      </c>
      <c r="B379" s="7" t="s">
        <v>134</v>
      </c>
      <c r="C379" s="16" t="s">
        <v>816</v>
      </c>
      <c r="D379" s="16">
        <v>700</v>
      </c>
      <c r="E379" s="23">
        <f t="shared" si="24"/>
        <v>578.51239669421489</v>
      </c>
      <c r="F379" s="16" t="s">
        <v>667</v>
      </c>
      <c r="G379" s="7" t="s">
        <v>35</v>
      </c>
      <c r="H379" s="17" t="s">
        <v>27</v>
      </c>
      <c r="I379" s="17" t="s">
        <v>87</v>
      </c>
      <c r="J379" s="20" t="s">
        <v>604</v>
      </c>
      <c r="K379" s="7" t="s">
        <v>153</v>
      </c>
      <c r="L379" s="7" t="s">
        <v>567</v>
      </c>
    </row>
    <row r="380" spans="1:12" ht="76.5" x14ac:dyDescent="0.25">
      <c r="A380" s="14">
        <v>293</v>
      </c>
      <c r="B380" s="7" t="s">
        <v>133</v>
      </c>
      <c r="C380" s="16" t="s">
        <v>817</v>
      </c>
      <c r="D380" s="16">
        <v>46000</v>
      </c>
      <c r="E380" s="23">
        <f t="shared" si="24"/>
        <v>38016.528925619838</v>
      </c>
      <c r="F380" s="16" t="s">
        <v>815</v>
      </c>
      <c r="G380" s="7" t="s">
        <v>35</v>
      </c>
      <c r="H380" s="17" t="s">
        <v>28</v>
      </c>
      <c r="I380" s="17" t="s">
        <v>22</v>
      </c>
      <c r="J380" s="20" t="s">
        <v>604</v>
      </c>
      <c r="K380" s="7" t="s">
        <v>564</v>
      </c>
      <c r="L380" s="7" t="s">
        <v>572</v>
      </c>
    </row>
    <row r="381" spans="1:12" ht="51" x14ac:dyDescent="0.25">
      <c r="A381" s="14">
        <v>294</v>
      </c>
      <c r="B381" s="15" t="s">
        <v>144</v>
      </c>
      <c r="C381" s="16" t="s">
        <v>556</v>
      </c>
      <c r="D381" s="16">
        <v>230000</v>
      </c>
      <c r="E381" s="23">
        <f t="shared" si="24"/>
        <v>190082.64462809917</v>
      </c>
      <c r="F381" s="16" t="s">
        <v>879</v>
      </c>
      <c r="G381" s="7" t="s">
        <v>35</v>
      </c>
      <c r="H381" s="7" t="s">
        <v>614</v>
      </c>
      <c r="I381" s="17" t="s">
        <v>14</v>
      </c>
      <c r="J381" s="20" t="s">
        <v>604</v>
      </c>
      <c r="K381" s="7" t="s">
        <v>151</v>
      </c>
      <c r="L381" s="7" t="s">
        <v>572</v>
      </c>
    </row>
    <row r="382" spans="1:12" ht="51" x14ac:dyDescent="0.25">
      <c r="A382" s="14">
        <v>295</v>
      </c>
      <c r="B382" s="15" t="s">
        <v>144</v>
      </c>
      <c r="C382" s="16" t="s">
        <v>541</v>
      </c>
      <c r="D382" s="16">
        <v>150000</v>
      </c>
      <c r="E382" s="23">
        <f t="shared" si="24"/>
        <v>123966.94214876034</v>
      </c>
      <c r="F382" s="16" t="s">
        <v>879</v>
      </c>
      <c r="G382" s="7" t="s">
        <v>35</v>
      </c>
      <c r="H382" s="17" t="s">
        <v>595</v>
      </c>
      <c r="I382" s="17" t="s">
        <v>86</v>
      </c>
      <c r="J382" s="20" t="s">
        <v>604</v>
      </c>
      <c r="K382" s="7" t="s">
        <v>151</v>
      </c>
      <c r="L382" s="7" t="s">
        <v>572</v>
      </c>
    </row>
    <row r="383" spans="1:12" ht="51" x14ac:dyDescent="0.25">
      <c r="A383" s="14">
        <v>296</v>
      </c>
      <c r="B383" s="15" t="s">
        <v>144</v>
      </c>
      <c r="C383" s="16" t="s">
        <v>401</v>
      </c>
      <c r="D383" s="16">
        <v>200000</v>
      </c>
      <c r="E383" s="23">
        <f t="shared" si="24"/>
        <v>165289.25619834711</v>
      </c>
      <c r="F383" s="16" t="s">
        <v>814</v>
      </c>
      <c r="G383" s="7" t="s">
        <v>35</v>
      </c>
      <c r="H383" s="7" t="s">
        <v>614</v>
      </c>
      <c r="I383" s="17" t="s">
        <v>86</v>
      </c>
      <c r="J383" s="20" t="s">
        <v>604</v>
      </c>
      <c r="K383" s="7" t="s">
        <v>568</v>
      </c>
      <c r="L383" s="7" t="s">
        <v>572</v>
      </c>
    </row>
    <row r="384" spans="1:12" ht="90.75" customHeight="1" x14ac:dyDescent="0.25">
      <c r="A384" s="14">
        <v>297</v>
      </c>
      <c r="B384" s="15" t="s">
        <v>144</v>
      </c>
      <c r="C384" s="16" t="s">
        <v>543</v>
      </c>
      <c r="D384" s="16">
        <v>15000</v>
      </c>
      <c r="E384" s="23">
        <f t="shared" si="24"/>
        <v>12396.694214876034</v>
      </c>
      <c r="F384" s="16" t="s">
        <v>813</v>
      </c>
      <c r="G384" s="7" t="s">
        <v>35</v>
      </c>
      <c r="H384" s="17" t="s">
        <v>595</v>
      </c>
      <c r="I384" s="17" t="s">
        <v>86</v>
      </c>
      <c r="J384" s="20" t="s">
        <v>604</v>
      </c>
      <c r="K384" s="7" t="s">
        <v>153</v>
      </c>
      <c r="L384" s="7" t="s">
        <v>567</v>
      </c>
    </row>
    <row r="385" spans="1:12" ht="65.25" customHeight="1" x14ac:dyDescent="0.25">
      <c r="A385" s="14">
        <v>298</v>
      </c>
      <c r="B385" s="16" t="s">
        <v>493</v>
      </c>
      <c r="C385" s="16" t="s">
        <v>582</v>
      </c>
      <c r="D385" s="16">
        <v>70000</v>
      </c>
      <c r="E385" s="23">
        <f t="shared" si="24"/>
        <v>57851.239669421491</v>
      </c>
      <c r="F385" s="16" t="s">
        <v>810</v>
      </c>
      <c r="G385" s="7" t="s">
        <v>35</v>
      </c>
      <c r="H385" s="17" t="s">
        <v>26</v>
      </c>
      <c r="I385" s="17" t="s">
        <v>88</v>
      </c>
      <c r="J385" s="20" t="s">
        <v>604</v>
      </c>
      <c r="K385" s="7" t="s">
        <v>568</v>
      </c>
      <c r="L385" s="7" t="s">
        <v>572</v>
      </c>
    </row>
    <row r="386" spans="1:12" ht="63.75" x14ac:dyDescent="0.25">
      <c r="A386" s="14">
        <v>299</v>
      </c>
      <c r="B386" s="16" t="s">
        <v>476</v>
      </c>
      <c r="C386" s="16" t="s">
        <v>388</v>
      </c>
      <c r="D386" s="16">
        <v>10000</v>
      </c>
      <c r="E386" s="23">
        <f t="shared" si="24"/>
        <v>8264.4628099173551</v>
      </c>
      <c r="F386" s="16" t="s">
        <v>712</v>
      </c>
      <c r="G386" s="7" t="s">
        <v>35</v>
      </c>
      <c r="H386" s="17" t="s">
        <v>26</v>
      </c>
      <c r="I386" s="17" t="s">
        <v>22</v>
      </c>
      <c r="J386" s="20" t="s">
        <v>604</v>
      </c>
      <c r="K386" s="7" t="s">
        <v>151</v>
      </c>
      <c r="L386" s="7" t="s">
        <v>572</v>
      </c>
    </row>
    <row r="387" spans="1:12" ht="51" x14ac:dyDescent="0.25">
      <c r="A387" s="14">
        <v>300</v>
      </c>
      <c r="B387" s="15" t="s">
        <v>144</v>
      </c>
      <c r="C387" s="16" t="s">
        <v>402</v>
      </c>
      <c r="D387" s="16">
        <v>300000</v>
      </c>
      <c r="E387" s="23">
        <f t="shared" si="24"/>
        <v>247933.88429752068</v>
      </c>
      <c r="F387" s="16" t="s">
        <v>679</v>
      </c>
      <c r="G387" s="7" t="s">
        <v>35</v>
      </c>
      <c r="H387" s="17" t="s">
        <v>26</v>
      </c>
      <c r="I387" s="17" t="s">
        <v>85</v>
      </c>
      <c r="J387" s="20" t="s">
        <v>604</v>
      </c>
      <c r="K387" s="7" t="s">
        <v>568</v>
      </c>
      <c r="L387" s="7" t="s">
        <v>572</v>
      </c>
    </row>
    <row r="388" spans="1:12" ht="25.5" x14ac:dyDescent="0.25">
      <c r="A388" s="14">
        <v>301</v>
      </c>
      <c r="B388" s="16" t="s">
        <v>134</v>
      </c>
      <c r="C388" s="16" t="s">
        <v>79</v>
      </c>
      <c r="D388" s="16">
        <v>18000</v>
      </c>
      <c r="E388" s="23">
        <f t="shared" si="24"/>
        <v>14876.03305785124</v>
      </c>
      <c r="F388" s="16" t="s">
        <v>675</v>
      </c>
      <c r="G388" s="7" t="s">
        <v>35</v>
      </c>
      <c r="H388" s="17" t="s">
        <v>26</v>
      </c>
      <c r="I388" s="17" t="s">
        <v>14</v>
      </c>
      <c r="J388" s="20" t="s">
        <v>604</v>
      </c>
      <c r="K388" s="7" t="s">
        <v>568</v>
      </c>
      <c r="L388" s="7" t="s">
        <v>572</v>
      </c>
    </row>
    <row r="389" spans="1:12" ht="25.5" x14ac:dyDescent="0.25">
      <c r="A389" s="14">
        <v>302</v>
      </c>
      <c r="B389" s="15" t="s">
        <v>139</v>
      </c>
      <c r="C389" s="16" t="s">
        <v>403</v>
      </c>
      <c r="D389" s="16">
        <v>8000</v>
      </c>
      <c r="E389" s="23">
        <f t="shared" si="24"/>
        <v>6611.5702479338843</v>
      </c>
      <c r="F389" s="16" t="s">
        <v>812</v>
      </c>
      <c r="G389" s="7" t="s">
        <v>35</v>
      </c>
      <c r="H389" s="17" t="s">
        <v>26</v>
      </c>
      <c r="I389" s="17" t="s">
        <v>14</v>
      </c>
      <c r="J389" s="20" t="s">
        <v>604</v>
      </c>
      <c r="K389" s="7" t="s">
        <v>153</v>
      </c>
      <c r="L389" s="7" t="s">
        <v>567</v>
      </c>
    </row>
    <row r="390" spans="1:12" ht="38.25" x14ac:dyDescent="0.25">
      <c r="A390" s="14">
        <v>303</v>
      </c>
      <c r="B390" s="15" t="s">
        <v>139</v>
      </c>
      <c r="C390" s="16" t="s">
        <v>378</v>
      </c>
      <c r="D390" s="16">
        <v>8000</v>
      </c>
      <c r="E390" s="23">
        <f t="shared" si="24"/>
        <v>6611.5702479338843</v>
      </c>
      <c r="F390" s="16" t="s">
        <v>811</v>
      </c>
      <c r="G390" s="7" t="s">
        <v>35</v>
      </c>
      <c r="H390" s="7" t="s">
        <v>617</v>
      </c>
      <c r="I390" s="17" t="s">
        <v>22</v>
      </c>
      <c r="J390" s="20" t="s">
        <v>604</v>
      </c>
      <c r="K390" s="7" t="s">
        <v>153</v>
      </c>
      <c r="L390" s="7" t="s">
        <v>567</v>
      </c>
    </row>
    <row r="391" spans="1:12" ht="25.5" x14ac:dyDescent="0.25">
      <c r="A391" s="14">
        <v>304</v>
      </c>
      <c r="B391" s="16" t="s">
        <v>476</v>
      </c>
      <c r="C391" s="16" t="s">
        <v>80</v>
      </c>
      <c r="D391" s="16">
        <v>25000</v>
      </c>
      <c r="E391" s="23">
        <f t="shared" si="24"/>
        <v>20661.157024793389</v>
      </c>
      <c r="F391" s="16" t="s">
        <v>678</v>
      </c>
      <c r="G391" s="7" t="s">
        <v>35</v>
      </c>
      <c r="H391" s="7" t="s">
        <v>617</v>
      </c>
      <c r="I391" s="17" t="s">
        <v>87</v>
      </c>
      <c r="J391" s="20" t="s">
        <v>604</v>
      </c>
      <c r="K391" s="7" t="s">
        <v>151</v>
      </c>
      <c r="L391" s="7" t="s">
        <v>572</v>
      </c>
    </row>
    <row r="392" spans="1:12" ht="114.75" x14ac:dyDescent="0.25">
      <c r="A392" s="14">
        <v>305</v>
      </c>
      <c r="B392" s="16" t="s">
        <v>143</v>
      </c>
      <c r="C392" s="16" t="s">
        <v>404</v>
      </c>
      <c r="D392" s="16">
        <v>50000</v>
      </c>
      <c r="E392" s="23">
        <f t="shared" si="24"/>
        <v>41322.314049586777</v>
      </c>
      <c r="F392" s="16" t="s">
        <v>810</v>
      </c>
      <c r="G392" s="7" t="s">
        <v>35</v>
      </c>
      <c r="H392" s="7" t="s">
        <v>27</v>
      </c>
      <c r="I392" s="17" t="s">
        <v>85</v>
      </c>
      <c r="J392" s="20" t="s">
        <v>604</v>
      </c>
      <c r="K392" s="7" t="s">
        <v>568</v>
      </c>
      <c r="L392" s="7" t="s">
        <v>572</v>
      </c>
    </row>
    <row r="393" spans="1:12" ht="89.25" x14ac:dyDescent="0.25">
      <c r="A393" s="14">
        <v>306</v>
      </c>
      <c r="B393" s="16" t="s">
        <v>134</v>
      </c>
      <c r="C393" s="16" t="s">
        <v>389</v>
      </c>
      <c r="D393" s="16">
        <v>18000</v>
      </c>
      <c r="E393" s="23">
        <f t="shared" si="24"/>
        <v>14876.03305785124</v>
      </c>
      <c r="F393" s="16" t="s">
        <v>681</v>
      </c>
      <c r="G393" s="7" t="s">
        <v>35</v>
      </c>
      <c r="H393" s="7" t="s">
        <v>27</v>
      </c>
      <c r="I393" s="17" t="s">
        <v>87</v>
      </c>
      <c r="J393" s="20" t="s">
        <v>604</v>
      </c>
      <c r="K393" s="7" t="s">
        <v>153</v>
      </c>
      <c r="L393" s="7" t="s">
        <v>567</v>
      </c>
    </row>
    <row r="394" spans="1:12" ht="89.25" x14ac:dyDescent="0.25">
      <c r="A394" s="14">
        <v>307</v>
      </c>
      <c r="B394" s="16" t="s">
        <v>144</v>
      </c>
      <c r="C394" s="16" t="s">
        <v>583</v>
      </c>
      <c r="D394" s="16">
        <v>35000</v>
      </c>
      <c r="E394" s="23">
        <f t="shared" si="24"/>
        <v>28925.619834710746</v>
      </c>
      <c r="F394" s="16" t="s">
        <v>679</v>
      </c>
      <c r="G394" s="7" t="s">
        <v>35</v>
      </c>
      <c r="H394" s="17" t="s">
        <v>30</v>
      </c>
      <c r="I394" s="17" t="s">
        <v>86</v>
      </c>
      <c r="J394" s="20" t="s">
        <v>604</v>
      </c>
      <c r="K394" s="7" t="s">
        <v>565</v>
      </c>
      <c r="L394" s="7" t="s">
        <v>566</v>
      </c>
    </row>
    <row r="395" spans="1:12" ht="38.25" x14ac:dyDescent="0.25">
      <c r="A395" s="14">
        <v>308</v>
      </c>
      <c r="B395" s="16" t="s">
        <v>158</v>
      </c>
      <c r="C395" s="16" t="s">
        <v>54</v>
      </c>
      <c r="D395" s="16">
        <v>60000</v>
      </c>
      <c r="E395" s="23">
        <f t="shared" si="24"/>
        <v>49586.776859504134</v>
      </c>
      <c r="F395" s="16" t="s">
        <v>809</v>
      </c>
      <c r="G395" s="7" t="s">
        <v>35</v>
      </c>
      <c r="H395" s="17" t="s">
        <v>30</v>
      </c>
      <c r="I395" s="17" t="s">
        <v>18</v>
      </c>
      <c r="J395" s="20" t="s">
        <v>604</v>
      </c>
      <c r="K395" s="7" t="s">
        <v>565</v>
      </c>
      <c r="L395" s="7" t="s">
        <v>566</v>
      </c>
    </row>
    <row r="396" spans="1:12" ht="40.5" customHeight="1" x14ac:dyDescent="0.25">
      <c r="A396" s="14">
        <v>309</v>
      </c>
      <c r="B396" s="16" t="s">
        <v>142</v>
      </c>
      <c r="C396" s="16" t="s">
        <v>405</v>
      </c>
      <c r="D396" s="16">
        <v>5000</v>
      </c>
      <c r="E396" s="23">
        <f t="shared" si="24"/>
        <v>4132.2314049586776</v>
      </c>
      <c r="F396" s="16" t="s">
        <v>774</v>
      </c>
      <c r="G396" s="7" t="s">
        <v>35</v>
      </c>
      <c r="H396" s="17" t="s">
        <v>30</v>
      </c>
      <c r="I396" s="17" t="s">
        <v>18</v>
      </c>
      <c r="J396" s="20" t="s">
        <v>604</v>
      </c>
      <c r="K396" s="7" t="s">
        <v>153</v>
      </c>
      <c r="L396" s="7" t="s">
        <v>567</v>
      </c>
    </row>
    <row r="397" spans="1:12" ht="58.5" customHeight="1" x14ac:dyDescent="0.25">
      <c r="A397" s="14">
        <v>310</v>
      </c>
      <c r="B397" s="16" t="s">
        <v>494</v>
      </c>
      <c r="C397" s="16" t="s">
        <v>55</v>
      </c>
      <c r="D397" s="16">
        <v>2000</v>
      </c>
      <c r="E397" s="23">
        <f t="shared" si="24"/>
        <v>1652.8925619834711</v>
      </c>
      <c r="F397" s="16" t="s">
        <v>741</v>
      </c>
      <c r="G397" s="7" t="s">
        <v>35</v>
      </c>
      <c r="H397" s="17" t="s">
        <v>30</v>
      </c>
      <c r="I397" s="17" t="s">
        <v>12</v>
      </c>
      <c r="J397" s="20" t="s">
        <v>604</v>
      </c>
      <c r="K397" s="7" t="s">
        <v>153</v>
      </c>
      <c r="L397" s="7" t="s">
        <v>567</v>
      </c>
    </row>
    <row r="398" spans="1:12" ht="38.25" x14ac:dyDescent="0.25">
      <c r="A398" s="14">
        <v>311</v>
      </c>
      <c r="B398" s="15" t="s">
        <v>144</v>
      </c>
      <c r="C398" s="16" t="s">
        <v>406</v>
      </c>
      <c r="D398" s="16">
        <v>400000</v>
      </c>
      <c r="E398" s="23">
        <f t="shared" si="24"/>
        <v>330578.51239669422</v>
      </c>
      <c r="F398" s="16" t="s">
        <v>679</v>
      </c>
      <c r="G398" s="7" t="s">
        <v>35</v>
      </c>
      <c r="H398" s="17" t="s">
        <v>30</v>
      </c>
      <c r="I398" s="17" t="s">
        <v>85</v>
      </c>
      <c r="J398" s="20" t="s">
        <v>604</v>
      </c>
      <c r="K398" s="7" t="s">
        <v>568</v>
      </c>
      <c r="L398" s="7" t="s">
        <v>572</v>
      </c>
    </row>
    <row r="399" spans="1:12" ht="25.5" x14ac:dyDescent="0.25">
      <c r="A399" s="14">
        <v>312</v>
      </c>
      <c r="B399" s="16" t="s">
        <v>494</v>
      </c>
      <c r="C399" s="16" t="s">
        <v>407</v>
      </c>
      <c r="D399" s="16">
        <v>13000</v>
      </c>
      <c r="E399" s="23">
        <f t="shared" si="24"/>
        <v>10743.801652892562</v>
      </c>
      <c r="F399" s="16" t="s">
        <v>741</v>
      </c>
      <c r="G399" s="7" t="s">
        <v>35</v>
      </c>
      <c r="H399" s="17" t="s">
        <v>31</v>
      </c>
      <c r="I399" s="17" t="s">
        <v>12</v>
      </c>
      <c r="J399" s="20" t="s">
        <v>604</v>
      </c>
      <c r="K399" s="7" t="s">
        <v>153</v>
      </c>
      <c r="L399" s="7" t="s">
        <v>567</v>
      </c>
    </row>
    <row r="400" spans="1:12" ht="51" x14ac:dyDescent="0.25">
      <c r="A400" s="14">
        <v>313</v>
      </c>
      <c r="B400" s="16" t="s">
        <v>494</v>
      </c>
      <c r="C400" s="16" t="s">
        <v>408</v>
      </c>
      <c r="D400" s="16">
        <v>18000</v>
      </c>
      <c r="E400" s="23">
        <f t="shared" si="24"/>
        <v>14876.03305785124</v>
      </c>
      <c r="F400" s="16" t="s">
        <v>808</v>
      </c>
      <c r="G400" s="7" t="s">
        <v>35</v>
      </c>
      <c r="H400" s="17" t="s">
        <v>31</v>
      </c>
      <c r="I400" s="17" t="s">
        <v>12</v>
      </c>
      <c r="J400" s="20" t="s">
        <v>604</v>
      </c>
      <c r="K400" s="7" t="s">
        <v>153</v>
      </c>
      <c r="L400" s="7" t="s">
        <v>567</v>
      </c>
    </row>
    <row r="401" spans="1:12" ht="26.25" customHeight="1" x14ac:dyDescent="0.25">
      <c r="A401" s="14">
        <v>314</v>
      </c>
      <c r="B401" s="16" t="s">
        <v>56</v>
      </c>
      <c r="C401" s="16" t="s">
        <v>56</v>
      </c>
      <c r="D401" s="16">
        <v>15000</v>
      </c>
      <c r="E401" s="23">
        <f t="shared" si="24"/>
        <v>12396.694214876034</v>
      </c>
      <c r="F401" s="16" t="s">
        <v>807</v>
      </c>
      <c r="G401" s="7" t="s">
        <v>35</v>
      </c>
      <c r="H401" s="17" t="s">
        <v>31</v>
      </c>
      <c r="I401" s="17" t="s">
        <v>18</v>
      </c>
      <c r="J401" s="20" t="s">
        <v>604</v>
      </c>
      <c r="K401" s="7" t="s">
        <v>153</v>
      </c>
      <c r="L401" s="7" t="s">
        <v>567</v>
      </c>
    </row>
    <row r="402" spans="1:12" ht="77.25" customHeight="1" x14ac:dyDescent="0.25">
      <c r="A402" s="14">
        <v>315</v>
      </c>
      <c r="B402" s="16" t="s">
        <v>139</v>
      </c>
      <c r="C402" s="16" t="s">
        <v>57</v>
      </c>
      <c r="D402" s="16">
        <v>5000</v>
      </c>
      <c r="E402" s="23">
        <f t="shared" si="24"/>
        <v>4132.2314049586776</v>
      </c>
      <c r="F402" s="16" t="s">
        <v>893</v>
      </c>
      <c r="G402" s="7" t="s">
        <v>35</v>
      </c>
      <c r="H402" s="17" t="s">
        <v>160</v>
      </c>
      <c r="I402" s="17" t="s">
        <v>22</v>
      </c>
      <c r="J402" s="20" t="s">
        <v>604</v>
      </c>
      <c r="K402" s="7" t="s">
        <v>153</v>
      </c>
      <c r="L402" s="7" t="s">
        <v>567</v>
      </c>
    </row>
    <row r="403" spans="1:12" ht="51" x14ac:dyDescent="0.25">
      <c r="A403" s="14">
        <v>316</v>
      </c>
      <c r="B403" s="16" t="s">
        <v>139</v>
      </c>
      <c r="C403" s="16" t="s">
        <v>161</v>
      </c>
      <c r="D403" s="16">
        <v>250</v>
      </c>
      <c r="E403" s="23">
        <f t="shared" si="24"/>
        <v>206.61157024793388</v>
      </c>
      <c r="F403" s="16" t="s">
        <v>806</v>
      </c>
      <c r="G403" s="7" t="s">
        <v>35</v>
      </c>
      <c r="H403" s="17" t="s">
        <v>29</v>
      </c>
      <c r="I403" s="17" t="s">
        <v>12</v>
      </c>
      <c r="J403" s="20" t="s">
        <v>604</v>
      </c>
      <c r="K403" s="7" t="s">
        <v>153</v>
      </c>
      <c r="L403" s="7" t="s">
        <v>567</v>
      </c>
    </row>
    <row r="404" spans="1:12" ht="42.75" customHeight="1" x14ac:dyDescent="0.25">
      <c r="A404" s="14">
        <v>317</v>
      </c>
      <c r="B404" s="16" t="s">
        <v>158</v>
      </c>
      <c r="C404" s="16" t="s">
        <v>58</v>
      </c>
      <c r="D404" s="16">
        <v>30000</v>
      </c>
      <c r="E404" s="23">
        <f t="shared" si="24"/>
        <v>24793.388429752067</v>
      </c>
      <c r="F404" s="16" t="s">
        <v>805</v>
      </c>
      <c r="G404" s="7" t="s">
        <v>35</v>
      </c>
      <c r="H404" s="17" t="s">
        <v>418</v>
      </c>
      <c r="I404" s="17" t="s">
        <v>18</v>
      </c>
      <c r="J404" s="20" t="s">
        <v>604</v>
      </c>
      <c r="K404" s="7" t="s">
        <v>565</v>
      </c>
      <c r="L404" s="7" t="s">
        <v>566</v>
      </c>
    </row>
    <row r="405" spans="1:12" ht="51.75" customHeight="1" x14ac:dyDescent="0.25">
      <c r="A405" s="14">
        <v>318</v>
      </c>
      <c r="B405" s="16" t="s">
        <v>56</v>
      </c>
      <c r="C405" s="16" t="s">
        <v>59</v>
      </c>
      <c r="D405" s="16">
        <v>15000</v>
      </c>
      <c r="E405" s="23">
        <f t="shared" si="24"/>
        <v>12396.694214876034</v>
      </c>
      <c r="F405" s="16" t="s">
        <v>880</v>
      </c>
      <c r="G405" s="7" t="s">
        <v>35</v>
      </c>
      <c r="H405" s="17" t="s">
        <v>419</v>
      </c>
      <c r="I405" s="17" t="s">
        <v>18</v>
      </c>
      <c r="J405" s="20" t="s">
        <v>604</v>
      </c>
      <c r="K405" s="7" t="s">
        <v>153</v>
      </c>
      <c r="L405" s="7" t="s">
        <v>567</v>
      </c>
    </row>
    <row r="406" spans="1:12" ht="52.5" customHeight="1" x14ac:dyDescent="0.25">
      <c r="A406" s="14">
        <v>319</v>
      </c>
      <c r="B406" s="17" t="s">
        <v>139</v>
      </c>
      <c r="C406" s="16" t="s">
        <v>409</v>
      </c>
      <c r="D406" s="16">
        <v>18000</v>
      </c>
      <c r="E406" s="23">
        <f t="shared" si="24"/>
        <v>14876.03305785124</v>
      </c>
      <c r="F406" s="16" t="s">
        <v>778</v>
      </c>
      <c r="G406" s="7" t="s">
        <v>35</v>
      </c>
      <c r="H406" s="7" t="s">
        <v>420</v>
      </c>
      <c r="I406" s="17" t="s">
        <v>22</v>
      </c>
      <c r="J406" s="20" t="s">
        <v>604</v>
      </c>
      <c r="K406" s="7" t="s">
        <v>153</v>
      </c>
      <c r="L406" s="7" t="s">
        <v>567</v>
      </c>
    </row>
    <row r="407" spans="1:12" ht="32.25" customHeight="1" x14ac:dyDescent="0.25">
      <c r="A407" s="14">
        <v>320</v>
      </c>
      <c r="B407" s="17" t="s">
        <v>139</v>
      </c>
      <c r="C407" s="16" t="s">
        <v>60</v>
      </c>
      <c r="D407" s="16">
        <v>5000</v>
      </c>
      <c r="E407" s="23">
        <f t="shared" si="24"/>
        <v>4132.2314049586776</v>
      </c>
      <c r="F407" s="16" t="s">
        <v>779</v>
      </c>
      <c r="G407" s="7" t="s">
        <v>35</v>
      </c>
      <c r="H407" s="7" t="s">
        <v>618</v>
      </c>
      <c r="I407" s="17" t="s">
        <v>22</v>
      </c>
      <c r="J407" s="20" t="s">
        <v>604</v>
      </c>
      <c r="K407" s="7" t="s">
        <v>153</v>
      </c>
      <c r="L407" s="7" t="s">
        <v>567</v>
      </c>
    </row>
    <row r="408" spans="1:12" ht="63" customHeight="1" x14ac:dyDescent="0.25">
      <c r="A408" s="14">
        <v>321</v>
      </c>
      <c r="B408" s="17" t="s">
        <v>158</v>
      </c>
      <c r="C408" s="16" t="s">
        <v>379</v>
      </c>
      <c r="D408" s="16">
        <v>18000</v>
      </c>
      <c r="E408" s="23">
        <f t="shared" si="24"/>
        <v>14876.03305785124</v>
      </c>
      <c r="F408" s="16" t="s">
        <v>787</v>
      </c>
      <c r="G408" s="7" t="s">
        <v>35</v>
      </c>
      <c r="H408" s="17" t="s">
        <v>595</v>
      </c>
      <c r="I408" s="17" t="s">
        <v>22</v>
      </c>
      <c r="J408" s="20" t="s">
        <v>604</v>
      </c>
      <c r="K408" s="7" t="s">
        <v>153</v>
      </c>
      <c r="L408" s="7" t="s">
        <v>567</v>
      </c>
    </row>
    <row r="409" spans="1:12" ht="27.75" customHeight="1" x14ac:dyDescent="0.25">
      <c r="A409" s="14">
        <v>322</v>
      </c>
      <c r="B409" s="17" t="s">
        <v>476</v>
      </c>
      <c r="C409" s="16" t="s">
        <v>61</v>
      </c>
      <c r="D409" s="16">
        <v>50000</v>
      </c>
      <c r="E409" s="23">
        <f t="shared" si="24"/>
        <v>41322.314049586777</v>
      </c>
      <c r="F409" s="16" t="s">
        <v>804</v>
      </c>
      <c r="G409" s="7" t="s">
        <v>35</v>
      </c>
      <c r="H409" s="17" t="s">
        <v>595</v>
      </c>
      <c r="I409" s="17" t="s">
        <v>22</v>
      </c>
      <c r="J409" s="20" t="s">
        <v>604</v>
      </c>
      <c r="K409" s="7" t="s">
        <v>151</v>
      </c>
      <c r="L409" s="7" t="s">
        <v>590</v>
      </c>
    </row>
    <row r="410" spans="1:12" ht="57" customHeight="1" x14ac:dyDescent="0.25">
      <c r="A410" s="14">
        <v>323</v>
      </c>
      <c r="B410" s="16" t="s">
        <v>158</v>
      </c>
      <c r="C410" s="16" t="s">
        <v>81</v>
      </c>
      <c r="D410" s="16">
        <v>3000</v>
      </c>
      <c r="E410" s="23">
        <f t="shared" si="24"/>
        <v>2479.3388429752067</v>
      </c>
      <c r="F410" s="16" t="s">
        <v>803</v>
      </c>
      <c r="G410" s="7" t="s">
        <v>35</v>
      </c>
      <c r="H410" s="17" t="s">
        <v>595</v>
      </c>
      <c r="I410" s="17" t="s">
        <v>12</v>
      </c>
      <c r="J410" s="20" t="s">
        <v>604</v>
      </c>
      <c r="K410" s="7" t="s">
        <v>153</v>
      </c>
      <c r="L410" s="7" t="s">
        <v>567</v>
      </c>
    </row>
    <row r="411" spans="1:12" ht="37.5" customHeight="1" x14ac:dyDescent="0.25">
      <c r="A411" s="14">
        <v>324</v>
      </c>
      <c r="B411" s="16" t="s">
        <v>158</v>
      </c>
      <c r="C411" s="16" t="s">
        <v>82</v>
      </c>
      <c r="D411" s="16">
        <v>18000</v>
      </c>
      <c r="E411" s="23">
        <f t="shared" si="24"/>
        <v>14876.03305785124</v>
      </c>
      <c r="F411" s="16" t="s">
        <v>802</v>
      </c>
      <c r="G411" s="7" t="s">
        <v>35</v>
      </c>
      <c r="H411" s="17" t="s">
        <v>595</v>
      </c>
      <c r="I411" s="17" t="s">
        <v>22</v>
      </c>
      <c r="J411" s="20" t="s">
        <v>604</v>
      </c>
      <c r="K411" s="7" t="s">
        <v>153</v>
      </c>
      <c r="L411" s="7" t="s">
        <v>567</v>
      </c>
    </row>
    <row r="412" spans="1:12" ht="42" customHeight="1" x14ac:dyDescent="0.25">
      <c r="A412" s="14">
        <v>325</v>
      </c>
      <c r="B412" s="16" t="s">
        <v>139</v>
      </c>
      <c r="C412" s="16" t="s">
        <v>155</v>
      </c>
      <c r="D412" s="16">
        <v>50000</v>
      </c>
      <c r="E412" s="23">
        <f t="shared" si="24"/>
        <v>41322.314049586777</v>
      </c>
      <c r="F412" s="16" t="s">
        <v>801</v>
      </c>
      <c r="G412" s="7" t="s">
        <v>35</v>
      </c>
      <c r="H412" s="17" t="s">
        <v>595</v>
      </c>
      <c r="I412" s="17" t="s">
        <v>22</v>
      </c>
      <c r="J412" s="20" t="s">
        <v>604</v>
      </c>
      <c r="K412" s="7" t="s">
        <v>565</v>
      </c>
      <c r="L412" s="7" t="s">
        <v>566</v>
      </c>
    </row>
    <row r="413" spans="1:12" ht="29.25" customHeight="1" x14ac:dyDescent="0.25">
      <c r="A413" s="14">
        <v>326</v>
      </c>
      <c r="B413" s="16" t="s">
        <v>495</v>
      </c>
      <c r="C413" s="16" t="s">
        <v>410</v>
      </c>
      <c r="D413" s="16">
        <v>18000</v>
      </c>
      <c r="E413" s="23">
        <f t="shared" si="24"/>
        <v>14876.03305785124</v>
      </c>
      <c r="F413" s="16" t="s">
        <v>800</v>
      </c>
      <c r="G413" s="7" t="s">
        <v>35</v>
      </c>
      <c r="H413" s="17" t="s">
        <v>595</v>
      </c>
      <c r="I413" s="17" t="s">
        <v>22</v>
      </c>
      <c r="J413" s="20" t="s">
        <v>604</v>
      </c>
      <c r="K413" s="7" t="s">
        <v>153</v>
      </c>
      <c r="L413" s="7" t="s">
        <v>567</v>
      </c>
    </row>
    <row r="414" spans="1:12" ht="43.5" customHeight="1" x14ac:dyDescent="0.25">
      <c r="A414" s="14">
        <v>327</v>
      </c>
      <c r="B414" s="16" t="s">
        <v>139</v>
      </c>
      <c r="C414" s="16" t="s">
        <v>62</v>
      </c>
      <c r="D414" s="16">
        <v>18000</v>
      </c>
      <c r="E414" s="23">
        <f t="shared" si="24"/>
        <v>14876.03305785124</v>
      </c>
      <c r="F414" s="16" t="s">
        <v>792</v>
      </c>
      <c r="G414" s="7" t="s">
        <v>35</v>
      </c>
      <c r="H414" s="17" t="s">
        <v>595</v>
      </c>
      <c r="I414" s="17" t="s">
        <v>87</v>
      </c>
      <c r="J414" s="20" t="s">
        <v>604</v>
      </c>
      <c r="K414" s="7" t="s">
        <v>153</v>
      </c>
      <c r="L414" s="7" t="s">
        <v>567</v>
      </c>
    </row>
    <row r="415" spans="1:12" ht="36" customHeight="1" x14ac:dyDescent="0.25">
      <c r="A415" s="14">
        <v>328</v>
      </c>
      <c r="B415" s="16" t="s">
        <v>143</v>
      </c>
      <c r="C415" s="16" t="s">
        <v>63</v>
      </c>
      <c r="D415" s="16">
        <v>18000</v>
      </c>
      <c r="E415" s="23">
        <f t="shared" si="24"/>
        <v>14876.03305785124</v>
      </c>
      <c r="F415" s="16" t="s">
        <v>793</v>
      </c>
      <c r="G415" s="7" t="s">
        <v>35</v>
      </c>
      <c r="H415" s="17" t="s">
        <v>595</v>
      </c>
      <c r="I415" s="17" t="s">
        <v>12</v>
      </c>
      <c r="J415" s="20" t="s">
        <v>604</v>
      </c>
      <c r="K415" s="7" t="s">
        <v>153</v>
      </c>
      <c r="L415" s="7" t="s">
        <v>567</v>
      </c>
    </row>
    <row r="416" spans="1:12" ht="55.5" customHeight="1" x14ac:dyDescent="0.25">
      <c r="A416" s="14">
        <v>329</v>
      </c>
      <c r="B416" s="16" t="s">
        <v>142</v>
      </c>
      <c r="C416" s="16" t="s">
        <v>64</v>
      </c>
      <c r="D416" s="16">
        <v>10000</v>
      </c>
      <c r="E416" s="23">
        <f t="shared" si="24"/>
        <v>8264.4628099173551</v>
      </c>
      <c r="F416" s="16" t="s">
        <v>799</v>
      </c>
      <c r="G416" s="7" t="s">
        <v>35</v>
      </c>
      <c r="H416" s="17" t="s">
        <v>595</v>
      </c>
      <c r="I416" s="17" t="s">
        <v>12</v>
      </c>
      <c r="J416" s="20" t="s">
        <v>604</v>
      </c>
      <c r="K416" s="7" t="s">
        <v>153</v>
      </c>
      <c r="L416" s="7" t="s">
        <v>567</v>
      </c>
    </row>
    <row r="417" spans="1:12" ht="67.5" customHeight="1" x14ac:dyDescent="0.25">
      <c r="A417" s="14">
        <v>330</v>
      </c>
      <c r="B417" s="16" t="s">
        <v>139</v>
      </c>
      <c r="C417" s="16" t="s">
        <v>584</v>
      </c>
      <c r="D417" s="16">
        <v>18000</v>
      </c>
      <c r="E417" s="23">
        <f t="shared" si="24"/>
        <v>14876.03305785124</v>
      </c>
      <c r="F417" s="16" t="s">
        <v>779</v>
      </c>
      <c r="G417" s="7" t="s">
        <v>35</v>
      </c>
      <c r="H417" s="17" t="s">
        <v>595</v>
      </c>
      <c r="I417" s="17" t="s">
        <v>12</v>
      </c>
      <c r="J417" s="20" t="s">
        <v>604</v>
      </c>
      <c r="K417" s="7" t="s">
        <v>153</v>
      </c>
      <c r="L417" s="7" t="s">
        <v>567</v>
      </c>
    </row>
    <row r="418" spans="1:12" ht="56.25" customHeight="1" x14ac:dyDescent="0.25">
      <c r="A418" s="14">
        <v>331</v>
      </c>
      <c r="B418" s="17" t="s">
        <v>496</v>
      </c>
      <c r="C418" s="16" t="s">
        <v>65</v>
      </c>
      <c r="D418" s="16">
        <v>5000</v>
      </c>
      <c r="E418" s="23">
        <f t="shared" si="24"/>
        <v>4132.2314049586776</v>
      </c>
      <c r="F418" s="16" t="s">
        <v>881</v>
      </c>
      <c r="G418" s="7" t="s">
        <v>35</v>
      </c>
      <c r="H418" s="17" t="s">
        <v>595</v>
      </c>
      <c r="I418" s="17" t="s">
        <v>12</v>
      </c>
      <c r="J418" s="20" t="s">
        <v>604</v>
      </c>
      <c r="K418" s="7" t="s">
        <v>153</v>
      </c>
      <c r="L418" s="7" t="s">
        <v>567</v>
      </c>
    </row>
    <row r="419" spans="1:12" ht="27.75" customHeight="1" x14ac:dyDescent="0.25">
      <c r="A419" s="14">
        <v>332</v>
      </c>
      <c r="B419" s="17" t="s">
        <v>139</v>
      </c>
      <c r="C419" s="16" t="s">
        <v>66</v>
      </c>
      <c r="D419" s="16">
        <v>8000</v>
      </c>
      <c r="E419" s="23">
        <f t="shared" si="24"/>
        <v>6611.5702479338843</v>
      </c>
      <c r="F419" s="16" t="s">
        <v>798</v>
      </c>
      <c r="G419" s="7" t="s">
        <v>35</v>
      </c>
      <c r="H419" s="17" t="s">
        <v>595</v>
      </c>
      <c r="I419" s="17" t="s">
        <v>12</v>
      </c>
      <c r="J419" s="20" t="s">
        <v>604</v>
      </c>
      <c r="K419" s="7" t="s">
        <v>153</v>
      </c>
      <c r="L419" s="7" t="s">
        <v>567</v>
      </c>
    </row>
    <row r="420" spans="1:12" ht="32.25" customHeight="1" x14ac:dyDescent="0.25">
      <c r="A420" s="14">
        <v>333</v>
      </c>
      <c r="B420" s="17" t="s">
        <v>158</v>
      </c>
      <c r="C420" s="16" t="s">
        <v>411</v>
      </c>
      <c r="D420" s="16">
        <v>10000</v>
      </c>
      <c r="E420" s="23">
        <f t="shared" si="24"/>
        <v>8264.4628099173551</v>
      </c>
      <c r="F420" s="16" t="s">
        <v>797</v>
      </c>
      <c r="G420" s="7" t="s">
        <v>35</v>
      </c>
      <c r="H420" s="17" t="s">
        <v>595</v>
      </c>
      <c r="I420" s="17" t="s">
        <v>12</v>
      </c>
      <c r="J420" s="20" t="s">
        <v>604</v>
      </c>
      <c r="K420" s="7" t="s">
        <v>153</v>
      </c>
      <c r="L420" s="7" t="s">
        <v>567</v>
      </c>
    </row>
    <row r="421" spans="1:12" ht="42" customHeight="1" x14ac:dyDescent="0.25">
      <c r="A421" s="14">
        <v>334</v>
      </c>
      <c r="B421" s="17" t="s">
        <v>158</v>
      </c>
      <c r="C421" s="16" t="s">
        <v>412</v>
      </c>
      <c r="D421" s="16">
        <v>2000</v>
      </c>
      <c r="E421" s="23">
        <f t="shared" si="24"/>
        <v>1652.8925619834711</v>
      </c>
      <c r="F421" s="16" t="s">
        <v>796</v>
      </c>
      <c r="G421" s="7" t="s">
        <v>35</v>
      </c>
      <c r="H421" s="17" t="s">
        <v>595</v>
      </c>
      <c r="I421" s="17" t="s">
        <v>12</v>
      </c>
      <c r="J421" s="20" t="s">
        <v>604</v>
      </c>
      <c r="K421" s="7" t="s">
        <v>153</v>
      </c>
      <c r="L421" s="7" t="s">
        <v>567</v>
      </c>
    </row>
    <row r="422" spans="1:12" ht="53.25" customHeight="1" x14ac:dyDescent="0.25">
      <c r="A422" s="14">
        <v>335</v>
      </c>
      <c r="B422" s="17" t="s">
        <v>139</v>
      </c>
      <c r="C422" s="16" t="s">
        <v>67</v>
      </c>
      <c r="D422" s="16">
        <v>1000</v>
      </c>
      <c r="E422" s="23">
        <f t="shared" si="24"/>
        <v>826.44628099173553</v>
      </c>
      <c r="F422" s="16" t="s">
        <v>882</v>
      </c>
      <c r="G422" s="7" t="s">
        <v>35</v>
      </c>
      <c r="H422" s="17" t="s">
        <v>595</v>
      </c>
      <c r="I422" s="17" t="s">
        <v>22</v>
      </c>
      <c r="J422" s="20" t="s">
        <v>604</v>
      </c>
      <c r="K422" s="7" t="s">
        <v>153</v>
      </c>
      <c r="L422" s="7" t="s">
        <v>567</v>
      </c>
    </row>
    <row r="423" spans="1:12" ht="29.25" customHeight="1" x14ac:dyDescent="0.25">
      <c r="A423" s="14">
        <v>336</v>
      </c>
      <c r="B423" s="17" t="s">
        <v>158</v>
      </c>
      <c r="C423" s="16" t="s">
        <v>156</v>
      </c>
      <c r="D423" s="16">
        <v>3000</v>
      </c>
      <c r="E423" s="23">
        <f t="shared" si="24"/>
        <v>2479.3388429752067</v>
      </c>
      <c r="F423" s="16" t="s">
        <v>795</v>
      </c>
      <c r="G423" s="7" t="s">
        <v>35</v>
      </c>
      <c r="H423" s="17" t="s">
        <v>595</v>
      </c>
      <c r="I423" s="17" t="s">
        <v>22</v>
      </c>
      <c r="J423" s="20" t="s">
        <v>604</v>
      </c>
      <c r="K423" s="7" t="s">
        <v>153</v>
      </c>
      <c r="L423" s="7" t="s">
        <v>567</v>
      </c>
    </row>
    <row r="424" spans="1:12" ht="42.75" customHeight="1" x14ac:dyDescent="0.25">
      <c r="A424" s="14">
        <v>337</v>
      </c>
      <c r="B424" s="16" t="s">
        <v>144</v>
      </c>
      <c r="C424" s="16" t="s">
        <v>413</v>
      </c>
      <c r="D424" s="16">
        <v>18000</v>
      </c>
      <c r="E424" s="23">
        <f t="shared" si="24"/>
        <v>14876.03305785124</v>
      </c>
      <c r="F424" s="16" t="s">
        <v>883</v>
      </c>
      <c r="G424" s="7" t="s">
        <v>35</v>
      </c>
      <c r="H424" s="17" t="s">
        <v>595</v>
      </c>
      <c r="I424" s="17" t="s">
        <v>22</v>
      </c>
      <c r="J424" s="20" t="s">
        <v>604</v>
      </c>
      <c r="K424" s="7" t="s">
        <v>153</v>
      </c>
      <c r="L424" s="7" t="s">
        <v>567</v>
      </c>
    </row>
    <row r="425" spans="1:12" ht="41.25" customHeight="1" x14ac:dyDescent="0.25">
      <c r="A425" s="14">
        <v>338</v>
      </c>
      <c r="B425" s="16" t="s">
        <v>143</v>
      </c>
      <c r="C425" s="16" t="s">
        <v>68</v>
      </c>
      <c r="D425" s="16">
        <v>30000</v>
      </c>
      <c r="E425" s="23">
        <f t="shared" si="24"/>
        <v>24793.388429752067</v>
      </c>
      <c r="F425" s="16" t="s">
        <v>794</v>
      </c>
      <c r="G425" s="7" t="s">
        <v>35</v>
      </c>
      <c r="H425" s="17" t="s">
        <v>595</v>
      </c>
      <c r="I425" s="17" t="s">
        <v>87</v>
      </c>
      <c r="J425" s="20" t="s">
        <v>604</v>
      </c>
      <c r="K425" s="7" t="s">
        <v>565</v>
      </c>
      <c r="L425" s="7" t="s">
        <v>566</v>
      </c>
    </row>
    <row r="426" spans="1:12" ht="39.75" customHeight="1" x14ac:dyDescent="0.25">
      <c r="A426" s="14">
        <v>339</v>
      </c>
      <c r="B426" s="16" t="s">
        <v>143</v>
      </c>
      <c r="C426" s="16" t="s">
        <v>69</v>
      </c>
      <c r="D426" s="16">
        <v>30000</v>
      </c>
      <c r="E426" s="23">
        <f t="shared" si="24"/>
        <v>24793.388429752067</v>
      </c>
      <c r="F426" s="16" t="s">
        <v>794</v>
      </c>
      <c r="G426" s="7" t="s">
        <v>35</v>
      </c>
      <c r="H426" s="17" t="s">
        <v>595</v>
      </c>
      <c r="I426" s="17" t="s">
        <v>40</v>
      </c>
      <c r="J426" s="20" t="s">
        <v>604</v>
      </c>
      <c r="K426" s="7" t="s">
        <v>565</v>
      </c>
      <c r="L426" s="7" t="s">
        <v>566</v>
      </c>
    </row>
    <row r="427" spans="1:12" ht="27.75" customHeight="1" x14ac:dyDescent="0.25">
      <c r="A427" s="14">
        <v>340</v>
      </c>
      <c r="B427" s="16" t="s">
        <v>143</v>
      </c>
      <c r="C427" s="16" t="s">
        <v>70</v>
      </c>
      <c r="D427" s="16">
        <v>100000</v>
      </c>
      <c r="E427" s="23">
        <f t="shared" si="24"/>
        <v>82644.628099173555</v>
      </c>
      <c r="F427" s="16" t="s">
        <v>793</v>
      </c>
      <c r="G427" s="7" t="s">
        <v>35</v>
      </c>
      <c r="H427" s="17" t="s">
        <v>595</v>
      </c>
      <c r="I427" s="17" t="s">
        <v>12</v>
      </c>
      <c r="J427" s="20" t="s">
        <v>604</v>
      </c>
      <c r="K427" s="7" t="s">
        <v>568</v>
      </c>
      <c r="L427" s="7" t="s">
        <v>569</v>
      </c>
    </row>
    <row r="428" spans="1:12" ht="32.25" customHeight="1" x14ac:dyDescent="0.25">
      <c r="A428" s="14">
        <v>341</v>
      </c>
      <c r="B428" s="16" t="s">
        <v>143</v>
      </c>
      <c r="C428" s="16" t="s">
        <v>390</v>
      </c>
      <c r="D428" s="16">
        <v>36000</v>
      </c>
      <c r="E428" s="23">
        <f t="shared" ref="E428:E464" si="25">SUM(D428/1.21)</f>
        <v>29752.066115702481</v>
      </c>
      <c r="F428" s="16" t="s">
        <v>792</v>
      </c>
      <c r="G428" s="7" t="s">
        <v>35</v>
      </c>
      <c r="H428" s="17" t="s">
        <v>595</v>
      </c>
      <c r="I428" s="17" t="s">
        <v>40</v>
      </c>
      <c r="J428" s="20" t="s">
        <v>604</v>
      </c>
      <c r="K428" s="7" t="s">
        <v>568</v>
      </c>
      <c r="L428" s="7" t="s">
        <v>569</v>
      </c>
    </row>
    <row r="429" spans="1:12" ht="32.25" customHeight="1" x14ac:dyDescent="0.25">
      <c r="A429" s="14">
        <v>342</v>
      </c>
      <c r="B429" s="16" t="s">
        <v>143</v>
      </c>
      <c r="C429" s="16" t="s">
        <v>71</v>
      </c>
      <c r="D429" s="16">
        <v>36000</v>
      </c>
      <c r="E429" s="23">
        <f t="shared" si="25"/>
        <v>29752.066115702481</v>
      </c>
      <c r="F429" s="16" t="s">
        <v>792</v>
      </c>
      <c r="G429" s="7" t="s">
        <v>35</v>
      </c>
      <c r="H429" s="17" t="s">
        <v>595</v>
      </c>
      <c r="I429" s="17" t="s">
        <v>88</v>
      </c>
      <c r="J429" s="20" t="s">
        <v>604</v>
      </c>
      <c r="K429" s="7"/>
      <c r="L429" s="7"/>
    </row>
    <row r="430" spans="1:12" ht="40.5" customHeight="1" x14ac:dyDescent="0.25">
      <c r="A430" s="14">
        <v>343</v>
      </c>
      <c r="B430" s="16" t="s">
        <v>144</v>
      </c>
      <c r="C430" s="16" t="s">
        <v>414</v>
      </c>
      <c r="D430" s="16">
        <v>10000</v>
      </c>
      <c r="E430" s="23">
        <f t="shared" si="25"/>
        <v>8264.4628099173551</v>
      </c>
      <c r="F430" s="16" t="s">
        <v>941</v>
      </c>
      <c r="G430" s="7" t="s">
        <v>35</v>
      </c>
      <c r="H430" s="17" t="s">
        <v>595</v>
      </c>
      <c r="I430" s="17" t="s">
        <v>22</v>
      </c>
      <c r="J430" s="20" t="s">
        <v>604</v>
      </c>
      <c r="K430" s="7" t="s">
        <v>153</v>
      </c>
      <c r="L430" s="7" t="s">
        <v>567</v>
      </c>
    </row>
    <row r="431" spans="1:12" ht="63" customHeight="1" x14ac:dyDescent="0.25">
      <c r="A431" s="14">
        <v>344</v>
      </c>
      <c r="B431" s="16" t="s">
        <v>144</v>
      </c>
      <c r="C431" s="16" t="s">
        <v>83</v>
      </c>
      <c r="D431" s="16">
        <v>10000</v>
      </c>
      <c r="E431" s="23">
        <f t="shared" si="25"/>
        <v>8264.4628099173551</v>
      </c>
      <c r="F431" s="16" t="s">
        <v>942</v>
      </c>
      <c r="G431" s="7" t="s">
        <v>35</v>
      </c>
      <c r="H431" s="17" t="s">
        <v>595</v>
      </c>
      <c r="I431" s="17" t="s">
        <v>22</v>
      </c>
      <c r="J431" s="20" t="s">
        <v>604</v>
      </c>
      <c r="K431" s="7" t="s">
        <v>153</v>
      </c>
      <c r="L431" s="7" t="s">
        <v>567</v>
      </c>
    </row>
    <row r="432" spans="1:12" ht="28.5" customHeight="1" x14ac:dyDescent="0.25">
      <c r="A432" s="14">
        <v>345</v>
      </c>
      <c r="B432" s="16" t="s">
        <v>144</v>
      </c>
      <c r="C432" s="16" t="s">
        <v>72</v>
      </c>
      <c r="D432" s="16">
        <v>150000</v>
      </c>
      <c r="E432" s="23">
        <f t="shared" si="25"/>
        <v>123966.94214876034</v>
      </c>
      <c r="F432" s="16" t="s">
        <v>679</v>
      </c>
      <c r="G432" s="7" t="s">
        <v>35</v>
      </c>
      <c r="H432" s="17" t="s">
        <v>595</v>
      </c>
      <c r="I432" s="17" t="s">
        <v>40</v>
      </c>
      <c r="J432" s="20" t="s">
        <v>604</v>
      </c>
      <c r="K432" s="7" t="s">
        <v>564</v>
      </c>
      <c r="L432" s="7" t="s">
        <v>569</v>
      </c>
    </row>
    <row r="433" spans="1:12" ht="39" customHeight="1" x14ac:dyDescent="0.25">
      <c r="A433" s="14">
        <v>346</v>
      </c>
      <c r="B433" s="16" t="s">
        <v>143</v>
      </c>
      <c r="C433" s="16" t="s">
        <v>149</v>
      </c>
      <c r="D433" s="16">
        <v>10000</v>
      </c>
      <c r="E433" s="23">
        <f t="shared" si="25"/>
        <v>8264.4628099173551</v>
      </c>
      <c r="F433" s="16" t="s">
        <v>791</v>
      </c>
      <c r="G433" s="7" t="s">
        <v>35</v>
      </c>
      <c r="H433" s="17" t="s">
        <v>595</v>
      </c>
      <c r="I433" s="17" t="s">
        <v>87</v>
      </c>
      <c r="J433" s="20" t="s">
        <v>604</v>
      </c>
      <c r="K433" s="7" t="s">
        <v>153</v>
      </c>
      <c r="L433" s="7" t="s">
        <v>567</v>
      </c>
    </row>
    <row r="434" spans="1:12" ht="63" customHeight="1" x14ac:dyDescent="0.25">
      <c r="A434" s="14">
        <v>347</v>
      </c>
      <c r="B434" s="16" t="s">
        <v>143</v>
      </c>
      <c r="C434" s="16" t="s">
        <v>380</v>
      </c>
      <c r="D434" s="16">
        <v>10000</v>
      </c>
      <c r="E434" s="23">
        <f t="shared" si="25"/>
        <v>8264.4628099173551</v>
      </c>
      <c r="F434" s="16" t="s">
        <v>884</v>
      </c>
      <c r="G434" s="7" t="s">
        <v>35</v>
      </c>
      <c r="H434" s="17" t="s">
        <v>595</v>
      </c>
      <c r="I434" s="17" t="s">
        <v>87</v>
      </c>
      <c r="J434" s="20" t="s">
        <v>604</v>
      </c>
      <c r="K434" s="7" t="s">
        <v>153</v>
      </c>
      <c r="L434" s="7" t="s">
        <v>567</v>
      </c>
    </row>
    <row r="435" spans="1:12" ht="27" customHeight="1" x14ac:dyDescent="0.25">
      <c r="A435" s="14">
        <v>348</v>
      </c>
      <c r="B435" s="16" t="s">
        <v>143</v>
      </c>
      <c r="C435" s="16" t="s">
        <v>381</v>
      </c>
      <c r="D435" s="16">
        <v>18000</v>
      </c>
      <c r="E435" s="23">
        <f t="shared" si="25"/>
        <v>14876.03305785124</v>
      </c>
      <c r="F435" s="16" t="s">
        <v>790</v>
      </c>
      <c r="G435" s="7" t="s">
        <v>35</v>
      </c>
      <c r="H435" s="17" t="s">
        <v>595</v>
      </c>
      <c r="I435" s="17" t="s">
        <v>87</v>
      </c>
      <c r="J435" s="20" t="s">
        <v>604</v>
      </c>
      <c r="K435" s="7" t="s">
        <v>153</v>
      </c>
      <c r="L435" s="7" t="s">
        <v>567</v>
      </c>
    </row>
    <row r="436" spans="1:12" ht="31.5" customHeight="1" x14ac:dyDescent="0.25">
      <c r="A436" s="14">
        <v>349</v>
      </c>
      <c r="B436" s="16" t="s">
        <v>144</v>
      </c>
      <c r="C436" s="16" t="s">
        <v>73</v>
      </c>
      <c r="D436" s="16">
        <v>18000</v>
      </c>
      <c r="E436" s="23">
        <f t="shared" si="25"/>
        <v>14876.03305785124</v>
      </c>
      <c r="F436" s="16" t="s">
        <v>679</v>
      </c>
      <c r="G436" s="7" t="s">
        <v>35</v>
      </c>
      <c r="H436" s="17" t="s">
        <v>595</v>
      </c>
      <c r="I436" s="17" t="s">
        <v>87</v>
      </c>
      <c r="J436" s="20" t="s">
        <v>604</v>
      </c>
      <c r="K436" s="7" t="s">
        <v>153</v>
      </c>
      <c r="L436" s="7" t="s">
        <v>567</v>
      </c>
    </row>
    <row r="437" spans="1:12" ht="37.5" customHeight="1" x14ac:dyDescent="0.25">
      <c r="A437" s="14">
        <v>350</v>
      </c>
      <c r="B437" s="16" t="s">
        <v>142</v>
      </c>
      <c r="C437" s="16" t="s">
        <v>382</v>
      </c>
      <c r="D437" s="16">
        <v>18000</v>
      </c>
      <c r="E437" s="23">
        <f t="shared" si="25"/>
        <v>14876.03305785124</v>
      </c>
      <c r="F437" s="16" t="s">
        <v>789</v>
      </c>
      <c r="G437" s="7" t="s">
        <v>35</v>
      </c>
      <c r="H437" s="17" t="s">
        <v>595</v>
      </c>
      <c r="I437" s="17" t="s">
        <v>22</v>
      </c>
      <c r="J437" s="20" t="s">
        <v>604</v>
      </c>
      <c r="K437" s="7" t="s">
        <v>153</v>
      </c>
      <c r="L437" s="7" t="s">
        <v>567</v>
      </c>
    </row>
    <row r="438" spans="1:12" ht="39.75" customHeight="1" x14ac:dyDescent="0.25">
      <c r="A438" s="14">
        <v>351</v>
      </c>
      <c r="B438" s="16" t="s">
        <v>139</v>
      </c>
      <c r="C438" s="16" t="s">
        <v>74</v>
      </c>
      <c r="D438" s="16">
        <v>10000</v>
      </c>
      <c r="E438" s="23">
        <f t="shared" si="25"/>
        <v>8264.4628099173551</v>
      </c>
      <c r="F438" s="16" t="s">
        <v>771</v>
      </c>
      <c r="G438" s="7" t="s">
        <v>35</v>
      </c>
      <c r="H438" s="17" t="s">
        <v>595</v>
      </c>
      <c r="I438" s="17" t="s">
        <v>22</v>
      </c>
      <c r="J438" s="20" t="s">
        <v>604</v>
      </c>
      <c r="K438" s="7" t="s">
        <v>153</v>
      </c>
      <c r="L438" s="7" t="s">
        <v>567</v>
      </c>
    </row>
    <row r="439" spans="1:12" ht="53.25" customHeight="1" x14ac:dyDescent="0.25">
      <c r="A439" s="14">
        <v>352</v>
      </c>
      <c r="B439" s="16" t="s">
        <v>139</v>
      </c>
      <c r="C439" s="16" t="s">
        <v>383</v>
      </c>
      <c r="D439" s="16">
        <v>2000</v>
      </c>
      <c r="E439" s="23">
        <f t="shared" si="25"/>
        <v>1652.8925619834711</v>
      </c>
      <c r="F439" s="16" t="s">
        <v>788</v>
      </c>
      <c r="G439" s="7" t="s">
        <v>35</v>
      </c>
      <c r="H439" s="17" t="s">
        <v>595</v>
      </c>
      <c r="I439" s="17" t="s">
        <v>22</v>
      </c>
      <c r="J439" s="20" t="s">
        <v>604</v>
      </c>
      <c r="K439" s="7" t="s">
        <v>153</v>
      </c>
      <c r="L439" s="7" t="s">
        <v>567</v>
      </c>
    </row>
    <row r="440" spans="1:12" ht="24.75" customHeight="1" x14ac:dyDescent="0.25">
      <c r="A440" s="14">
        <v>353</v>
      </c>
      <c r="B440" s="16" t="s">
        <v>139</v>
      </c>
      <c r="C440" s="16" t="s">
        <v>415</v>
      </c>
      <c r="D440" s="16">
        <v>15000</v>
      </c>
      <c r="E440" s="23">
        <f t="shared" si="25"/>
        <v>12396.694214876034</v>
      </c>
      <c r="F440" s="16" t="s">
        <v>776</v>
      </c>
      <c r="G440" s="7" t="s">
        <v>35</v>
      </c>
      <c r="H440" s="17" t="s">
        <v>595</v>
      </c>
      <c r="I440" s="17" t="s">
        <v>22</v>
      </c>
      <c r="J440" s="20" t="s">
        <v>604</v>
      </c>
      <c r="K440" s="7" t="s">
        <v>153</v>
      </c>
      <c r="L440" s="7" t="s">
        <v>567</v>
      </c>
    </row>
    <row r="441" spans="1:12" ht="78.75" customHeight="1" x14ac:dyDescent="0.25">
      <c r="A441" s="14">
        <v>354</v>
      </c>
      <c r="B441" s="16" t="s">
        <v>477</v>
      </c>
      <c r="C441" s="16" t="s">
        <v>391</v>
      </c>
      <c r="D441" s="16">
        <v>10000</v>
      </c>
      <c r="E441" s="23">
        <f t="shared" si="25"/>
        <v>8264.4628099173551</v>
      </c>
      <c r="F441" s="16" t="s">
        <v>885</v>
      </c>
      <c r="G441" s="7" t="s">
        <v>35</v>
      </c>
      <c r="H441" s="17" t="s">
        <v>595</v>
      </c>
      <c r="I441" s="17" t="s">
        <v>22</v>
      </c>
      <c r="J441" s="20" t="s">
        <v>604</v>
      </c>
      <c r="K441" s="7" t="s">
        <v>153</v>
      </c>
      <c r="L441" s="7" t="s">
        <v>567</v>
      </c>
    </row>
    <row r="442" spans="1:12" ht="39.75" customHeight="1" x14ac:dyDescent="0.25">
      <c r="A442" s="14">
        <v>355</v>
      </c>
      <c r="B442" s="16" t="s">
        <v>477</v>
      </c>
      <c r="C442" s="16" t="s">
        <v>384</v>
      </c>
      <c r="D442" s="16">
        <v>18000</v>
      </c>
      <c r="E442" s="23">
        <f t="shared" si="25"/>
        <v>14876.03305785124</v>
      </c>
      <c r="F442" s="16" t="s">
        <v>784</v>
      </c>
      <c r="G442" s="7" t="s">
        <v>35</v>
      </c>
      <c r="H442" s="17" t="s">
        <v>595</v>
      </c>
      <c r="I442" s="17" t="s">
        <v>22</v>
      </c>
      <c r="J442" s="20" t="s">
        <v>604</v>
      </c>
      <c r="K442" s="7" t="s">
        <v>153</v>
      </c>
      <c r="L442" s="7" t="s">
        <v>567</v>
      </c>
    </row>
    <row r="443" spans="1:12" ht="67.5" customHeight="1" x14ac:dyDescent="0.25">
      <c r="A443" s="14">
        <v>356</v>
      </c>
      <c r="B443" s="16" t="s">
        <v>142</v>
      </c>
      <c r="C443" s="16" t="s">
        <v>75</v>
      </c>
      <c r="D443" s="16">
        <v>10000</v>
      </c>
      <c r="E443" s="23">
        <f t="shared" si="25"/>
        <v>8264.4628099173551</v>
      </c>
      <c r="F443" s="16" t="s">
        <v>786</v>
      </c>
      <c r="G443" s="7" t="s">
        <v>35</v>
      </c>
      <c r="H443" s="17" t="s">
        <v>595</v>
      </c>
      <c r="I443" s="17" t="s">
        <v>22</v>
      </c>
      <c r="J443" s="20" t="s">
        <v>604</v>
      </c>
      <c r="K443" s="7" t="s">
        <v>153</v>
      </c>
      <c r="L443" s="7" t="s">
        <v>567</v>
      </c>
    </row>
    <row r="444" spans="1:12" ht="54.75" customHeight="1" x14ac:dyDescent="0.25">
      <c r="A444" s="14">
        <v>357</v>
      </c>
      <c r="B444" s="16" t="s">
        <v>142</v>
      </c>
      <c r="C444" s="16" t="s">
        <v>76</v>
      </c>
      <c r="D444" s="16">
        <v>3000</v>
      </c>
      <c r="E444" s="23">
        <f t="shared" si="25"/>
        <v>2479.3388429752067</v>
      </c>
      <c r="F444" s="16" t="s">
        <v>786</v>
      </c>
      <c r="G444" s="7" t="s">
        <v>35</v>
      </c>
      <c r="H444" s="17" t="s">
        <v>595</v>
      </c>
      <c r="I444" s="17" t="s">
        <v>22</v>
      </c>
      <c r="J444" s="20" t="s">
        <v>604</v>
      </c>
      <c r="K444" s="7" t="s">
        <v>153</v>
      </c>
      <c r="L444" s="7" t="s">
        <v>567</v>
      </c>
    </row>
    <row r="445" spans="1:12" ht="40.5" customHeight="1" x14ac:dyDescent="0.25">
      <c r="A445" s="14">
        <v>358</v>
      </c>
      <c r="B445" s="16" t="s">
        <v>477</v>
      </c>
      <c r="C445" s="16" t="s">
        <v>497</v>
      </c>
      <c r="D445" s="16">
        <v>20000</v>
      </c>
      <c r="E445" s="23">
        <f t="shared" si="25"/>
        <v>16528.92561983471</v>
      </c>
      <c r="F445" s="16" t="s">
        <v>886</v>
      </c>
      <c r="G445" s="7" t="s">
        <v>35</v>
      </c>
      <c r="H445" s="17" t="s">
        <v>595</v>
      </c>
      <c r="I445" s="17" t="s">
        <v>22</v>
      </c>
      <c r="J445" s="20" t="s">
        <v>604</v>
      </c>
      <c r="K445" s="7" t="s">
        <v>565</v>
      </c>
      <c r="L445" s="7" t="s">
        <v>566</v>
      </c>
    </row>
    <row r="446" spans="1:12" ht="81" customHeight="1" x14ac:dyDescent="0.25">
      <c r="A446" s="14">
        <v>359</v>
      </c>
      <c r="B446" s="16" t="s">
        <v>139</v>
      </c>
      <c r="C446" s="16" t="s">
        <v>84</v>
      </c>
      <c r="D446" s="16">
        <v>2000</v>
      </c>
      <c r="E446" s="23">
        <f t="shared" si="25"/>
        <v>1652.8925619834711</v>
      </c>
      <c r="F446" s="16" t="s">
        <v>785</v>
      </c>
      <c r="G446" s="7" t="s">
        <v>35</v>
      </c>
      <c r="H446" s="7" t="s">
        <v>622</v>
      </c>
      <c r="I446" s="17" t="s">
        <v>22</v>
      </c>
      <c r="J446" s="20" t="s">
        <v>604</v>
      </c>
      <c r="K446" s="7" t="s">
        <v>153</v>
      </c>
      <c r="L446" s="7" t="s">
        <v>567</v>
      </c>
    </row>
    <row r="447" spans="1:12" ht="40.5" customHeight="1" x14ac:dyDescent="0.25">
      <c r="A447" s="14">
        <v>360</v>
      </c>
      <c r="B447" s="16" t="s">
        <v>144</v>
      </c>
      <c r="C447" s="16" t="s">
        <v>585</v>
      </c>
      <c r="D447" s="16">
        <v>300000</v>
      </c>
      <c r="E447" s="23">
        <f t="shared" si="25"/>
        <v>247933.88429752068</v>
      </c>
      <c r="F447" s="16" t="s">
        <v>679</v>
      </c>
      <c r="G447" s="7" t="s">
        <v>35</v>
      </c>
      <c r="H447" s="17" t="s">
        <v>26</v>
      </c>
      <c r="I447" s="17" t="s">
        <v>88</v>
      </c>
      <c r="J447" s="20" t="s">
        <v>604</v>
      </c>
      <c r="K447" s="7" t="s">
        <v>568</v>
      </c>
      <c r="L447" s="7" t="s">
        <v>572</v>
      </c>
    </row>
    <row r="448" spans="1:12" ht="62.25" customHeight="1" x14ac:dyDescent="0.25">
      <c r="A448" s="14">
        <v>361</v>
      </c>
      <c r="B448" s="16" t="s">
        <v>477</v>
      </c>
      <c r="C448" s="16" t="s">
        <v>416</v>
      </c>
      <c r="D448" s="16">
        <v>160000</v>
      </c>
      <c r="E448" s="23">
        <f t="shared" si="25"/>
        <v>132231.40495867768</v>
      </c>
      <c r="F448" s="16" t="s">
        <v>784</v>
      </c>
      <c r="G448" s="7" t="s">
        <v>35</v>
      </c>
      <c r="H448" s="7" t="s">
        <v>621</v>
      </c>
      <c r="I448" s="17" t="s">
        <v>87</v>
      </c>
      <c r="J448" s="20" t="s">
        <v>604</v>
      </c>
      <c r="K448" s="7" t="s">
        <v>565</v>
      </c>
      <c r="L448" s="7" t="s">
        <v>566</v>
      </c>
    </row>
    <row r="449" spans="1:12" ht="28.5" customHeight="1" x14ac:dyDescent="0.25">
      <c r="A449" s="14">
        <v>362</v>
      </c>
      <c r="B449" s="16" t="s">
        <v>495</v>
      </c>
      <c r="C449" s="16" t="s">
        <v>392</v>
      </c>
      <c r="D449" s="16">
        <v>18000</v>
      </c>
      <c r="E449" s="23">
        <f t="shared" si="25"/>
        <v>14876.03305785124</v>
      </c>
      <c r="F449" s="16" t="s">
        <v>783</v>
      </c>
      <c r="G449" s="7" t="s">
        <v>35</v>
      </c>
      <c r="H449" s="17" t="s">
        <v>595</v>
      </c>
      <c r="I449" s="17" t="s">
        <v>22</v>
      </c>
      <c r="J449" s="20" t="s">
        <v>604</v>
      </c>
      <c r="K449" s="7" t="s">
        <v>153</v>
      </c>
      <c r="L449" s="7" t="s">
        <v>567</v>
      </c>
    </row>
    <row r="450" spans="1:12" ht="54" customHeight="1" x14ac:dyDescent="0.25">
      <c r="A450" s="14">
        <v>363</v>
      </c>
      <c r="B450" s="16" t="s">
        <v>158</v>
      </c>
      <c r="C450" s="16" t="s">
        <v>393</v>
      </c>
      <c r="D450" s="16">
        <v>28000</v>
      </c>
      <c r="E450" s="23">
        <f t="shared" si="25"/>
        <v>23140.495867768597</v>
      </c>
      <c r="F450" s="16" t="s">
        <v>782</v>
      </c>
      <c r="G450" s="7" t="s">
        <v>35</v>
      </c>
      <c r="H450" s="17" t="s">
        <v>595</v>
      </c>
      <c r="I450" s="17" t="s">
        <v>14</v>
      </c>
      <c r="J450" s="20" t="s">
        <v>604</v>
      </c>
      <c r="K450" s="7" t="s">
        <v>565</v>
      </c>
      <c r="L450" s="7" t="s">
        <v>566</v>
      </c>
    </row>
    <row r="451" spans="1:12" ht="28.5" customHeight="1" x14ac:dyDescent="0.25">
      <c r="A451" s="14">
        <v>364</v>
      </c>
      <c r="B451" s="16" t="s">
        <v>476</v>
      </c>
      <c r="C451" s="16" t="s">
        <v>385</v>
      </c>
      <c r="D451" s="16">
        <v>50000</v>
      </c>
      <c r="E451" s="23">
        <f t="shared" si="25"/>
        <v>41322.314049586777</v>
      </c>
      <c r="F451" s="16" t="s">
        <v>772</v>
      </c>
      <c r="G451" s="7" t="s">
        <v>35</v>
      </c>
      <c r="H451" s="17" t="s">
        <v>595</v>
      </c>
      <c r="I451" s="17" t="s">
        <v>14</v>
      </c>
      <c r="J451" s="20" t="s">
        <v>604</v>
      </c>
      <c r="K451" s="7" t="s">
        <v>151</v>
      </c>
      <c r="L451" s="7" t="s">
        <v>572</v>
      </c>
    </row>
    <row r="452" spans="1:12" ht="39" customHeight="1" x14ac:dyDescent="0.25">
      <c r="A452" s="14">
        <v>365</v>
      </c>
      <c r="B452" s="16" t="s">
        <v>477</v>
      </c>
      <c r="C452" s="16" t="s">
        <v>498</v>
      </c>
      <c r="D452" s="16">
        <v>30000</v>
      </c>
      <c r="E452" s="23">
        <f t="shared" si="25"/>
        <v>24793.388429752067</v>
      </c>
      <c r="F452" s="16" t="s">
        <v>818</v>
      </c>
      <c r="G452" s="7" t="s">
        <v>35</v>
      </c>
      <c r="H452" s="17" t="s">
        <v>595</v>
      </c>
      <c r="I452" s="17" t="s">
        <v>14</v>
      </c>
      <c r="J452" s="20" t="s">
        <v>152</v>
      </c>
      <c r="K452" s="7" t="s">
        <v>565</v>
      </c>
      <c r="L452" s="7" t="s">
        <v>566</v>
      </c>
    </row>
    <row r="453" spans="1:12" ht="27" customHeight="1" x14ac:dyDescent="0.25">
      <c r="A453" s="14">
        <v>366</v>
      </c>
      <c r="B453" s="16" t="s">
        <v>139</v>
      </c>
      <c r="C453" s="16" t="s">
        <v>386</v>
      </c>
      <c r="D453" s="16">
        <v>3000</v>
      </c>
      <c r="E453" s="23">
        <f t="shared" si="25"/>
        <v>2479.3388429752067</v>
      </c>
      <c r="F453" s="16" t="s">
        <v>781</v>
      </c>
      <c r="G453" s="7" t="s">
        <v>35</v>
      </c>
      <c r="H453" s="17" t="s">
        <v>595</v>
      </c>
      <c r="I453" s="17" t="s">
        <v>421</v>
      </c>
      <c r="J453" s="20" t="s">
        <v>604</v>
      </c>
      <c r="K453" s="7" t="s">
        <v>153</v>
      </c>
      <c r="L453" s="7" t="s">
        <v>567</v>
      </c>
    </row>
    <row r="454" spans="1:12" ht="28.5" customHeight="1" x14ac:dyDescent="0.25">
      <c r="A454" s="14">
        <v>367</v>
      </c>
      <c r="B454" s="7" t="s">
        <v>477</v>
      </c>
      <c r="C454" s="7" t="s">
        <v>527</v>
      </c>
      <c r="D454" s="16">
        <v>30000</v>
      </c>
      <c r="E454" s="23">
        <f t="shared" si="25"/>
        <v>24793.388429752067</v>
      </c>
      <c r="F454" s="16" t="s">
        <v>780</v>
      </c>
      <c r="G454" s="7" t="s">
        <v>35</v>
      </c>
      <c r="H454" s="17" t="s">
        <v>595</v>
      </c>
      <c r="I454" s="17" t="s">
        <v>22</v>
      </c>
      <c r="J454" s="20" t="s">
        <v>604</v>
      </c>
      <c r="K454" s="7" t="s">
        <v>564</v>
      </c>
      <c r="L454" s="7" t="s">
        <v>572</v>
      </c>
    </row>
    <row r="455" spans="1:12" ht="43.5" customHeight="1" x14ac:dyDescent="0.25">
      <c r="A455" s="14">
        <v>368</v>
      </c>
      <c r="B455" s="7" t="s">
        <v>142</v>
      </c>
      <c r="C455" s="36" t="s">
        <v>60</v>
      </c>
      <c r="D455" s="16">
        <v>5000</v>
      </c>
      <c r="E455" s="23">
        <f t="shared" si="25"/>
        <v>4132.2314049586776</v>
      </c>
      <c r="F455" s="16" t="s">
        <v>779</v>
      </c>
      <c r="G455" s="7" t="s">
        <v>35</v>
      </c>
      <c r="H455" s="17" t="s">
        <v>23</v>
      </c>
      <c r="I455" s="17" t="s">
        <v>22</v>
      </c>
      <c r="J455" s="20" t="s">
        <v>604</v>
      </c>
      <c r="K455" s="7" t="s">
        <v>153</v>
      </c>
      <c r="L455" s="7" t="s">
        <v>567</v>
      </c>
    </row>
    <row r="456" spans="1:12" ht="54" customHeight="1" x14ac:dyDescent="0.25">
      <c r="A456" s="14">
        <v>369</v>
      </c>
      <c r="B456" s="7" t="s">
        <v>142</v>
      </c>
      <c r="C456" s="36" t="s">
        <v>528</v>
      </c>
      <c r="D456" s="16">
        <v>18000</v>
      </c>
      <c r="E456" s="23">
        <f t="shared" si="25"/>
        <v>14876.03305785124</v>
      </c>
      <c r="F456" s="27" t="s">
        <v>778</v>
      </c>
      <c r="G456" s="7" t="s">
        <v>35</v>
      </c>
      <c r="H456" s="17" t="s">
        <v>595</v>
      </c>
      <c r="I456" s="17" t="s">
        <v>22</v>
      </c>
      <c r="J456" s="20" t="s">
        <v>604</v>
      </c>
      <c r="K456" s="7" t="s">
        <v>153</v>
      </c>
      <c r="L456" s="7" t="s">
        <v>567</v>
      </c>
    </row>
    <row r="457" spans="1:12" ht="29.25" customHeight="1" x14ac:dyDescent="0.25">
      <c r="A457" s="14">
        <v>370</v>
      </c>
      <c r="B457" s="7" t="s">
        <v>158</v>
      </c>
      <c r="C457" s="37" t="s">
        <v>529</v>
      </c>
      <c r="D457" s="7">
        <v>8000</v>
      </c>
      <c r="E457" s="23">
        <f t="shared" si="25"/>
        <v>6611.5702479338843</v>
      </c>
      <c r="F457" s="27" t="s">
        <v>777</v>
      </c>
      <c r="G457" s="7" t="s">
        <v>35</v>
      </c>
      <c r="H457" s="17" t="s">
        <v>595</v>
      </c>
      <c r="I457" s="17" t="s">
        <v>22</v>
      </c>
      <c r="J457" s="20" t="s">
        <v>604</v>
      </c>
      <c r="K457" s="7" t="s">
        <v>153</v>
      </c>
      <c r="L457" s="7" t="s">
        <v>567</v>
      </c>
    </row>
    <row r="458" spans="1:12" ht="54" customHeight="1" x14ac:dyDescent="0.25">
      <c r="A458" s="14">
        <v>371</v>
      </c>
      <c r="B458" s="7" t="s">
        <v>158</v>
      </c>
      <c r="C458" s="38" t="s">
        <v>530</v>
      </c>
      <c r="D458" s="7">
        <v>18000</v>
      </c>
      <c r="E458" s="23">
        <f t="shared" si="25"/>
        <v>14876.03305785124</v>
      </c>
      <c r="F458" s="27" t="s">
        <v>776</v>
      </c>
      <c r="G458" s="7" t="s">
        <v>35</v>
      </c>
      <c r="H458" s="17" t="s">
        <v>595</v>
      </c>
      <c r="I458" s="17" t="s">
        <v>22</v>
      </c>
      <c r="J458" s="20" t="s">
        <v>604</v>
      </c>
      <c r="K458" s="7" t="s">
        <v>153</v>
      </c>
      <c r="L458" s="7" t="s">
        <v>567</v>
      </c>
    </row>
    <row r="459" spans="1:12" ht="38.25" customHeight="1" x14ac:dyDescent="0.25">
      <c r="A459" s="14">
        <v>372</v>
      </c>
      <c r="B459" s="22" t="s">
        <v>158</v>
      </c>
      <c r="C459" s="22" t="s">
        <v>531</v>
      </c>
      <c r="D459" s="22">
        <v>600</v>
      </c>
      <c r="E459" s="39">
        <f t="shared" si="25"/>
        <v>495.86776859504135</v>
      </c>
      <c r="F459" s="40" t="s">
        <v>775</v>
      </c>
      <c r="G459" s="7" t="s">
        <v>35</v>
      </c>
      <c r="H459" s="17" t="s">
        <v>595</v>
      </c>
      <c r="I459" s="17" t="s">
        <v>22</v>
      </c>
      <c r="J459" s="20" t="s">
        <v>604</v>
      </c>
      <c r="K459" s="7" t="s">
        <v>153</v>
      </c>
      <c r="L459" s="7" t="s">
        <v>567</v>
      </c>
    </row>
    <row r="460" spans="1:12" ht="42" customHeight="1" x14ac:dyDescent="0.25">
      <c r="A460" s="14">
        <v>373</v>
      </c>
      <c r="B460" s="7" t="s">
        <v>142</v>
      </c>
      <c r="C460" s="41" t="s">
        <v>561</v>
      </c>
      <c r="D460" s="7">
        <v>60000</v>
      </c>
      <c r="E460" s="23">
        <f t="shared" si="25"/>
        <v>49586.776859504134</v>
      </c>
      <c r="F460" s="7" t="s">
        <v>774</v>
      </c>
      <c r="G460" s="16" t="s">
        <v>35</v>
      </c>
      <c r="H460" s="17" t="s">
        <v>15</v>
      </c>
      <c r="I460" s="17" t="s">
        <v>18</v>
      </c>
      <c r="J460" s="20" t="s">
        <v>604</v>
      </c>
      <c r="K460" s="7" t="s">
        <v>564</v>
      </c>
      <c r="L460" s="7" t="s">
        <v>572</v>
      </c>
    </row>
    <row r="461" spans="1:12" ht="26.25" customHeight="1" x14ac:dyDescent="0.25">
      <c r="A461" s="14">
        <v>374</v>
      </c>
      <c r="B461" s="7" t="s">
        <v>158</v>
      </c>
      <c r="C461" s="30" t="s">
        <v>562</v>
      </c>
      <c r="D461" s="7">
        <v>40000</v>
      </c>
      <c r="E461" s="23">
        <f t="shared" si="25"/>
        <v>33057.85123966942</v>
      </c>
      <c r="F461" s="30" t="s">
        <v>773</v>
      </c>
      <c r="G461" s="16" t="s">
        <v>35</v>
      </c>
      <c r="H461" s="17" t="s">
        <v>19</v>
      </c>
      <c r="I461" s="17" t="s">
        <v>18</v>
      </c>
      <c r="J461" s="20" t="s">
        <v>604</v>
      </c>
      <c r="K461" s="7" t="s">
        <v>564</v>
      </c>
      <c r="L461" s="7" t="s">
        <v>572</v>
      </c>
    </row>
    <row r="462" spans="1:12" ht="42.75" customHeight="1" x14ac:dyDescent="0.25">
      <c r="A462" s="14">
        <v>375</v>
      </c>
      <c r="B462" s="30" t="s">
        <v>476</v>
      </c>
      <c r="C462" s="30" t="s">
        <v>563</v>
      </c>
      <c r="D462" s="7">
        <v>100000</v>
      </c>
      <c r="E462" s="23">
        <f t="shared" si="25"/>
        <v>82644.628099173555</v>
      </c>
      <c r="F462" s="30" t="s">
        <v>772</v>
      </c>
      <c r="G462" s="16" t="s">
        <v>35</v>
      </c>
      <c r="H462" s="17" t="s">
        <v>595</v>
      </c>
      <c r="I462" s="17" t="s">
        <v>86</v>
      </c>
      <c r="J462" s="20" t="s">
        <v>604</v>
      </c>
      <c r="K462" s="7" t="s">
        <v>151</v>
      </c>
      <c r="L462" s="7" t="s">
        <v>570</v>
      </c>
    </row>
    <row r="463" spans="1:12" ht="39" customHeight="1" x14ac:dyDescent="0.25">
      <c r="A463" s="14">
        <v>376</v>
      </c>
      <c r="B463" s="7" t="s">
        <v>477</v>
      </c>
      <c r="C463" s="38" t="s">
        <v>592</v>
      </c>
      <c r="D463" s="7">
        <v>18000</v>
      </c>
      <c r="E463" s="23">
        <f t="shared" si="25"/>
        <v>14876.03305785124</v>
      </c>
      <c r="F463" s="16" t="s">
        <v>771</v>
      </c>
      <c r="G463" s="16" t="s">
        <v>35</v>
      </c>
      <c r="H463" s="17" t="s">
        <v>595</v>
      </c>
      <c r="I463" s="17" t="s">
        <v>12</v>
      </c>
      <c r="J463" s="20" t="s">
        <v>604</v>
      </c>
      <c r="K463" s="7" t="s">
        <v>153</v>
      </c>
      <c r="L463" s="7" t="s">
        <v>567</v>
      </c>
    </row>
    <row r="464" spans="1:12" ht="51.75" customHeight="1" x14ac:dyDescent="0.25">
      <c r="A464" s="14">
        <v>377</v>
      </c>
      <c r="B464" s="7" t="s">
        <v>477</v>
      </c>
      <c r="C464" s="38" t="s">
        <v>591</v>
      </c>
      <c r="D464" s="7">
        <v>70000</v>
      </c>
      <c r="E464" s="23">
        <f t="shared" si="25"/>
        <v>57851.239669421491</v>
      </c>
      <c r="F464" s="42" t="s">
        <v>887</v>
      </c>
      <c r="G464" s="16" t="s">
        <v>35</v>
      </c>
      <c r="H464" s="17" t="s">
        <v>602</v>
      </c>
      <c r="I464" s="17" t="s">
        <v>12</v>
      </c>
      <c r="J464" s="20" t="s">
        <v>604</v>
      </c>
      <c r="K464" s="7" t="s">
        <v>565</v>
      </c>
      <c r="L464" s="7" t="s">
        <v>566</v>
      </c>
    </row>
    <row r="465" spans="1:12" x14ac:dyDescent="0.25">
      <c r="A465" s="43"/>
      <c r="B465" s="7"/>
      <c r="C465" s="7"/>
      <c r="D465" s="10">
        <f>SUM(D363:D461)</f>
        <v>4412679</v>
      </c>
      <c r="E465" s="26">
        <f>SUM(E363:E461)</f>
        <v>3646842.1487603309</v>
      </c>
      <c r="F465" s="29"/>
      <c r="G465" s="16"/>
      <c r="H465" s="17"/>
      <c r="I465" s="17"/>
      <c r="J465" s="20"/>
      <c r="K465" s="7"/>
      <c r="L465" s="7"/>
    </row>
    <row r="466" spans="1:12" x14ac:dyDescent="0.25">
      <c r="A466" s="57" t="s">
        <v>607</v>
      </c>
      <c r="B466" s="58"/>
      <c r="C466" s="58"/>
      <c r="D466" s="58"/>
      <c r="E466" s="58"/>
      <c r="F466" s="58"/>
      <c r="G466" s="58"/>
      <c r="H466" s="58"/>
      <c r="I466" s="58"/>
      <c r="J466" s="58"/>
      <c r="K466" s="58"/>
      <c r="L466" s="59"/>
    </row>
    <row r="467" spans="1:12" ht="43.5" customHeight="1" x14ac:dyDescent="0.25">
      <c r="A467" s="14">
        <v>378</v>
      </c>
      <c r="B467" s="16" t="s">
        <v>145</v>
      </c>
      <c r="C467" s="7" t="s">
        <v>333</v>
      </c>
      <c r="D467" s="15">
        <v>180000</v>
      </c>
      <c r="E467" s="23">
        <f>SUM(D467/1.21)</f>
        <v>148760.3305785124</v>
      </c>
      <c r="F467" s="7" t="s">
        <v>770</v>
      </c>
      <c r="G467" s="28" t="s">
        <v>36</v>
      </c>
      <c r="H467" s="7" t="s">
        <v>595</v>
      </c>
      <c r="I467" s="7" t="s">
        <v>90</v>
      </c>
      <c r="J467" s="20" t="s">
        <v>604</v>
      </c>
      <c r="K467" s="7" t="s">
        <v>151</v>
      </c>
      <c r="L467" s="7" t="s">
        <v>570</v>
      </c>
    </row>
    <row r="468" spans="1:12" ht="41.25" customHeight="1" x14ac:dyDescent="0.25">
      <c r="A468" s="14">
        <v>379</v>
      </c>
      <c r="B468" s="16" t="s">
        <v>145</v>
      </c>
      <c r="C468" s="7" t="s">
        <v>89</v>
      </c>
      <c r="D468" s="15">
        <v>42000</v>
      </c>
      <c r="E468" s="23">
        <f t="shared" ref="E468:E525" si="26">SUM(D468/1.21)</f>
        <v>34710.74380165289</v>
      </c>
      <c r="F468" s="7" t="s">
        <v>769</v>
      </c>
      <c r="G468" s="7" t="s">
        <v>36</v>
      </c>
      <c r="H468" s="7" t="s">
        <v>595</v>
      </c>
      <c r="I468" s="7" t="s">
        <v>90</v>
      </c>
      <c r="J468" s="20" t="s">
        <v>604</v>
      </c>
      <c r="K468" s="7" t="s">
        <v>151</v>
      </c>
      <c r="L468" s="7" t="s">
        <v>570</v>
      </c>
    </row>
    <row r="469" spans="1:12" ht="41.25" customHeight="1" x14ac:dyDescent="0.25">
      <c r="A469" s="14">
        <v>380</v>
      </c>
      <c r="B469" s="16" t="s">
        <v>145</v>
      </c>
      <c r="C469" s="7" t="s">
        <v>334</v>
      </c>
      <c r="D469" s="15">
        <v>7000</v>
      </c>
      <c r="E469" s="23">
        <f t="shared" si="26"/>
        <v>5785.1239669421493</v>
      </c>
      <c r="F469" s="7" t="s">
        <v>768</v>
      </c>
      <c r="G469" s="7" t="s">
        <v>36</v>
      </c>
      <c r="H469" s="7" t="s">
        <v>595</v>
      </c>
      <c r="I469" s="7" t="s">
        <v>90</v>
      </c>
      <c r="J469" s="20" t="s">
        <v>604</v>
      </c>
      <c r="K469" s="7" t="s">
        <v>153</v>
      </c>
      <c r="L469" s="7" t="s">
        <v>567</v>
      </c>
    </row>
    <row r="470" spans="1:12" ht="38.25" customHeight="1" x14ac:dyDescent="0.25">
      <c r="A470" s="14">
        <v>381</v>
      </c>
      <c r="B470" s="16" t="s">
        <v>139</v>
      </c>
      <c r="C470" s="7" t="s">
        <v>555</v>
      </c>
      <c r="D470" s="15">
        <v>35000</v>
      </c>
      <c r="E470" s="23">
        <v>42350</v>
      </c>
      <c r="F470" s="7" t="s">
        <v>766</v>
      </c>
      <c r="G470" s="7" t="s">
        <v>36</v>
      </c>
      <c r="H470" s="7" t="s">
        <v>595</v>
      </c>
      <c r="I470" s="7" t="s">
        <v>90</v>
      </c>
      <c r="J470" s="20" t="s">
        <v>604</v>
      </c>
      <c r="K470" s="7" t="s">
        <v>151</v>
      </c>
      <c r="L470" s="7" t="s">
        <v>570</v>
      </c>
    </row>
    <row r="471" spans="1:12" ht="40.5" customHeight="1" x14ac:dyDescent="0.25">
      <c r="A471" s="14">
        <v>382</v>
      </c>
      <c r="B471" s="16" t="s">
        <v>139</v>
      </c>
      <c r="C471" s="7" t="s">
        <v>552</v>
      </c>
      <c r="D471" s="15">
        <v>60000</v>
      </c>
      <c r="E471" s="23">
        <v>495867</v>
      </c>
      <c r="F471" s="7" t="s">
        <v>748</v>
      </c>
      <c r="G471" s="7" t="s">
        <v>36</v>
      </c>
      <c r="H471" s="7" t="s">
        <v>595</v>
      </c>
      <c r="I471" s="7" t="s">
        <v>16</v>
      </c>
      <c r="J471" s="20" t="s">
        <v>604</v>
      </c>
      <c r="K471" s="7" t="s">
        <v>568</v>
      </c>
      <c r="L471" s="7" t="s">
        <v>572</v>
      </c>
    </row>
    <row r="472" spans="1:12" ht="54.75" customHeight="1" x14ac:dyDescent="0.25">
      <c r="A472" s="14">
        <v>383</v>
      </c>
      <c r="B472" s="16" t="s">
        <v>145</v>
      </c>
      <c r="C472" s="7" t="s">
        <v>91</v>
      </c>
      <c r="D472" s="15">
        <v>30000</v>
      </c>
      <c r="E472" s="23">
        <f t="shared" si="26"/>
        <v>24793.388429752067</v>
      </c>
      <c r="F472" s="7" t="s">
        <v>888</v>
      </c>
      <c r="G472" s="7" t="s">
        <v>36</v>
      </c>
      <c r="H472" s="7" t="s">
        <v>595</v>
      </c>
      <c r="I472" s="7" t="s">
        <v>90</v>
      </c>
      <c r="J472" s="20" t="s">
        <v>604</v>
      </c>
      <c r="K472" s="7" t="s">
        <v>151</v>
      </c>
      <c r="L472" s="7" t="s">
        <v>570</v>
      </c>
    </row>
    <row r="473" spans="1:12" ht="40.5" customHeight="1" x14ac:dyDescent="0.25">
      <c r="A473" s="14">
        <v>384</v>
      </c>
      <c r="B473" s="16" t="s">
        <v>146</v>
      </c>
      <c r="C473" s="7" t="s">
        <v>92</v>
      </c>
      <c r="D473" s="15">
        <v>18000</v>
      </c>
      <c r="E473" s="23">
        <f t="shared" si="26"/>
        <v>14876.03305785124</v>
      </c>
      <c r="F473" s="7" t="s">
        <v>767</v>
      </c>
      <c r="G473" s="7" t="s">
        <v>36</v>
      </c>
      <c r="H473" s="7" t="s">
        <v>595</v>
      </c>
      <c r="I473" s="7" t="s">
        <v>90</v>
      </c>
      <c r="J473" s="20" t="s">
        <v>604</v>
      </c>
      <c r="K473" s="7" t="s">
        <v>153</v>
      </c>
      <c r="L473" s="7" t="s">
        <v>567</v>
      </c>
    </row>
    <row r="474" spans="1:12" ht="36.75" customHeight="1" x14ac:dyDescent="0.25">
      <c r="A474" s="14">
        <v>385</v>
      </c>
      <c r="B474" s="16" t="s">
        <v>145</v>
      </c>
      <c r="C474" s="7" t="s">
        <v>93</v>
      </c>
      <c r="D474" s="15">
        <v>3000</v>
      </c>
      <c r="E474" s="23">
        <f t="shared" si="26"/>
        <v>2479.3388429752067</v>
      </c>
      <c r="F474" s="7" t="s">
        <v>765</v>
      </c>
      <c r="G474" s="7" t="s">
        <v>36</v>
      </c>
      <c r="H474" s="7" t="s">
        <v>595</v>
      </c>
      <c r="I474" s="7" t="s">
        <v>90</v>
      </c>
      <c r="J474" s="20" t="s">
        <v>604</v>
      </c>
      <c r="K474" s="7" t="s">
        <v>153</v>
      </c>
      <c r="L474" s="7" t="s">
        <v>567</v>
      </c>
    </row>
    <row r="475" spans="1:12" ht="39.75" customHeight="1" x14ac:dyDescent="0.25">
      <c r="A475" s="14">
        <v>386</v>
      </c>
      <c r="B475" s="21" t="s">
        <v>139</v>
      </c>
      <c r="C475" s="7" t="s">
        <v>335</v>
      </c>
      <c r="D475" s="15">
        <v>10000</v>
      </c>
      <c r="E475" s="23">
        <f t="shared" si="26"/>
        <v>8264.4628099173551</v>
      </c>
      <c r="F475" s="7" t="s">
        <v>764</v>
      </c>
      <c r="G475" s="7" t="s">
        <v>36</v>
      </c>
      <c r="H475" s="7" t="s">
        <v>596</v>
      </c>
      <c r="I475" s="7" t="s">
        <v>90</v>
      </c>
      <c r="J475" s="20" t="s">
        <v>604</v>
      </c>
      <c r="K475" s="7" t="s">
        <v>153</v>
      </c>
      <c r="L475" s="7" t="s">
        <v>567</v>
      </c>
    </row>
    <row r="476" spans="1:12" ht="38.25" customHeight="1" x14ac:dyDescent="0.25">
      <c r="A476" s="14">
        <v>387</v>
      </c>
      <c r="B476" s="16" t="s">
        <v>145</v>
      </c>
      <c r="C476" s="7" t="s">
        <v>94</v>
      </c>
      <c r="D476" s="15">
        <v>18000</v>
      </c>
      <c r="E476" s="23">
        <f t="shared" si="26"/>
        <v>14876.03305785124</v>
      </c>
      <c r="F476" s="7" t="s">
        <v>758</v>
      </c>
      <c r="G476" s="7" t="s">
        <v>36</v>
      </c>
      <c r="H476" s="7" t="s">
        <v>596</v>
      </c>
      <c r="I476" s="7" t="s">
        <v>90</v>
      </c>
      <c r="J476" s="20" t="s">
        <v>604</v>
      </c>
      <c r="K476" s="7" t="s">
        <v>153</v>
      </c>
      <c r="L476" s="7" t="s">
        <v>567</v>
      </c>
    </row>
    <row r="477" spans="1:12" ht="38.25" customHeight="1" x14ac:dyDescent="0.25">
      <c r="A477" s="14">
        <v>388</v>
      </c>
      <c r="B477" s="16" t="s">
        <v>145</v>
      </c>
      <c r="C477" s="7" t="s">
        <v>336</v>
      </c>
      <c r="D477" s="15">
        <v>2500</v>
      </c>
      <c r="E477" s="23">
        <f t="shared" si="26"/>
        <v>2066.1157024793388</v>
      </c>
      <c r="F477" s="7" t="s">
        <v>854</v>
      </c>
      <c r="G477" s="7" t="s">
        <v>36</v>
      </c>
      <c r="H477" s="7" t="s">
        <v>596</v>
      </c>
      <c r="I477" s="7" t="s">
        <v>90</v>
      </c>
      <c r="J477" s="20" t="s">
        <v>604</v>
      </c>
      <c r="K477" s="7" t="s">
        <v>153</v>
      </c>
      <c r="L477" s="7" t="s">
        <v>567</v>
      </c>
    </row>
    <row r="478" spans="1:12" ht="38.25" customHeight="1" x14ac:dyDescent="0.25">
      <c r="A478" s="14">
        <v>389</v>
      </c>
      <c r="B478" s="16" t="s">
        <v>146</v>
      </c>
      <c r="C478" s="7" t="s">
        <v>337</v>
      </c>
      <c r="D478" s="15">
        <v>18000</v>
      </c>
      <c r="E478" s="23">
        <f t="shared" si="26"/>
        <v>14876.03305785124</v>
      </c>
      <c r="F478" s="7" t="s">
        <v>763</v>
      </c>
      <c r="G478" s="7" t="s">
        <v>36</v>
      </c>
      <c r="H478" s="7" t="s">
        <v>596</v>
      </c>
      <c r="I478" s="7" t="s">
        <v>90</v>
      </c>
      <c r="J478" s="20" t="s">
        <v>604</v>
      </c>
      <c r="K478" s="7" t="s">
        <v>153</v>
      </c>
      <c r="L478" s="7" t="s">
        <v>567</v>
      </c>
    </row>
    <row r="479" spans="1:12" ht="30.75" customHeight="1" x14ac:dyDescent="0.25">
      <c r="A479" s="14">
        <v>390</v>
      </c>
      <c r="B479" s="21" t="s">
        <v>139</v>
      </c>
      <c r="C479" s="7" t="s">
        <v>338</v>
      </c>
      <c r="D479" s="15">
        <v>5000</v>
      </c>
      <c r="E479" s="23">
        <f t="shared" si="26"/>
        <v>4132.2314049586776</v>
      </c>
      <c r="F479" s="7" t="s">
        <v>761</v>
      </c>
      <c r="G479" s="7" t="s">
        <v>36</v>
      </c>
      <c r="H479" s="7" t="s">
        <v>596</v>
      </c>
      <c r="I479" s="7" t="s">
        <v>90</v>
      </c>
      <c r="J479" s="20" t="s">
        <v>604</v>
      </c>
      <c r="K479" s="7" t="s">
        <v>153</v>
      </c>
      <c r="L479" s="7" t="s">
        <v>567</v>
      </c>
    </row>
    <row r="480" spans="1:12" ht="27" customHeight="1" x14ac:dyDescent="0.25">
      <c r="A480" s="14">
        <v>391</v>
      </c>
      <c r="B480" s="21" t="s">
        <v>139</v>
      </c>
      <c r="C480" s="7" t="s">
        <v>98</v>
      </c>
      <c r="D480" s="15">
        <v>35000</v>
      </c>
      <c r="E480" s="23">
        <f t="shared" si="26"/>
        <v>28925.619834710746</v>
      </c>
      <c r="F480" s="7" t="s">
        <v>760</v>
      </c>
      <c r="G480" s="7" t="s">
        <v>36</v>
      </c>
      <c r="H480" s="17" t="s">
        <v>15</v>
      </c>
      <c r="I480" s="17" t="s">
        <v>14</v>
      </c>
      <c r="J480" s="20" t="s">
        <v>604</v>
      </c>
      <c r="K480" s="7" t="s">
        <v>586</v>
      </c>
      <c r="L480" s="7" t="s">
        <v>572</v>
      </c>
    </row>
    <row r="481" spans="1:12" ht="64.5" customHeight="1" x14ac:dyDescent="0.25">
      <c r="A481" s="14">
        <v>392</v>
      </c>
      <c r="B481" s="21" t="s">
        <v>139</v>
      </c>
      <c r="C481" s="7" t="s">
        <v>339</v>
      </c>
      <c r="D481" s="15">
        <v>18000</v>
      </c>
      <c r="E481" s="23">
        <f t="shared" si="26"/>
        <v>14876.03305785124</v>
      </c>
      <c r="F481" s="7" t="s">
        <v>889</v>
      </c>
      <c r="G481" s="7" t="s">
        <v>36</v>
      </c>
      <c r="H481" s="7" t="s">
        <v>596</v>
      </c>
      <c r="I481" s="7" t="s">
        <v>90</v>
      </c>
      <c r="J481" s="20" t="s">
        <v>604</v>
      </c>
      <c r="K481" s="7" t="s">
        <v>153</v>
      </c>
      <c r="L481" s="7" t="s">
        <v>567</v>
      </c>
    </row>
    <row r="482" spans="1:12" ht="27.75" customHeight="1" x14ac:dyDescent="0.25">
      <c r="A482" s="14">
        <v>393</v>
      </c>
      <c r="B482" s="21" t="s">
        <v>139</v>
      </c>
      <c r="C482" s="7" t="s">
        <v>99</v>
      </c>
      <c r="D482" s="15">
        <v>18000</v>
      </c>
      <c r="E482" s="23">
        <f t="shared" si="26"/>
        <v>14876.03305785124</v>
      </c>
      <c r="F482" s="7" t="s">
        <v>759</v>
      </c>
      <c r="G482" s="7" t="s">
        <v>36</v>
      </c>
      <c r="H482" s="17" t="s">
        <v>19</v>
      </c>
      <c r="I482" s="17" t="s">
        <v>22</v>
      </c>
      <c r="J482" s="20" t="s">
        <v>604</v>
      </c>
      <c r="K482" s="7" t="s">
        <v>153</v>
      </c>
      <c r="L482" s="7" t="s">
        <v>567</v>
      </c>
    </row>
    <row r="483" spans="1:12" ht="44.25" customHeight="1" x14ac:dyDescent="0.25">
      <c r="A483" s="14">
        <v>394</v>
      </c>
      <c r="B483" s="7" t="s">
        <v>148</v>
      </c>
      <c r="C483" s="7" t="s">
        <v>95</v>
      </c>
      <c r="D483" s="15">
        <v>5000</v>
      </c>
      <c r="E483" s="23">
        <f t="shared" si="26"/>
        <v>4132.2314049586776</v>
      </c>
      <c r="F483" s="7" t="s">
        <v>762</v>
      </c>
      <c r="G483" s="7" t="s">
        <v>36</v>
      </c>
      <c r="H483" s="17" t="s">
        <v>19</v>
      </c>
      <c r="I483" s="17" t="s">
        <v>18</v>
      </c>
      <c r="J483" s="20" t="s">
        <v>604</v>
      </c>
      <c r="K483" s="7" t="s">
        <v>153</v>
      </c>
      <c r="L483" s="7" t="s">
        <v>567</v>
      </c>
    </row>
    <row r="484" spans="1:12" ht="38.25" customHeight="1" x14ac:dyDescent="0.25">
      <c r="A484" s="14">
        <v>395</v>
      </c>
      <c r="B484" s="16" t="s">
        <v>145</v>
      </c>
      <c r="C484" s="7" t="s">
        <v>340</v>
      </c>
      <c r="D484" s="15">
        <v>40000</v>
      </c>
      <c r="E484" s="23">
        <f t="shared" si="26"/>
        <v>33057.85123966942</v>
      </c>
      <c r="F484" s="7" t="s">
        <v>758</v>
      </c>
      <c r="G484" s="7" t="s">
        <v>36</v>
      </c>
      <c r="H484" s="7" t="s">
        <v>596</v>
      </c>
      <c r="I484" s="7" t="s">
        <v>90</v>
      </c>
      <c r="J484" s="20" t="s">
        <v>604</v>
      </c>
      <c r="K484" s="7" t="s">
        <v>151</v>
      </c>
      <c r="L484" s="7" t="s">
        <v>570</v>
      </c>
    </row>
    <row r="485" spans="1:12" ht="38.25" customHeight="1" x14ac:dyDescent="0.25">
      <c r="A485" s="14">
        <v>396</v>
      </c>
      <c r="B485" s="21" t="s">
        <v>147</v>
      </c>
      <c r="C485" s="7" t="s">
        <v>551</v>
      </c>
      <c r="D485" s="15">
        <v>8000</v>
      </c>
      <c r="E485" s="23">
        <f t="shared" si="26"/>
        <v>6611.5702479338843</v>
      </c>
      <c r="F485" s="7" t="s">
        <v>748</v>
      </c>
      <c r="G485" s="7" t="s">
        <v>36</v>
      </c>
      <c r="H485" s="7" t="s">
        <v>601</v>
      </c>
      <c r="I485" s="7" t="s">
        <v>90</v>
      </c>
      <c r="J485" s="20" t="s">
        <v>604</v>
      </c>
      <c r="K485" s="7" t="s">
        <v>153</v>
      </c>
      <c r="L485" s="7" t="s">
        <v>567</v>
      </c>
    </row>
    <row r="486" spans="1:12" ht="38.25" customHeight="1" x14ac:dyDescent="0.25">
      <c r="A486" s="14">
        <v>397</v>
      </c>
      <c r="B486" s="21" t="s">
        <v>147</v>
      </c>
      <c r="C486" s="7" t="s">
        <v>341</v>
      </c>
      <c r="D486" s="15">
        <v>18000</v>
      </c>
      <c r="E486" s="23">
        <f t="shared" si="26"/>
        <v>14876.03305785124</v>
      </c>
      <c r="F486" s="7" t="s">
        <v>748</v>
      </c>
      <c r="G486" s="7" t="s">
        <v>36</v>
      </c>
      <c r="H486" s="17" t="s">
        <v>19</v>
      </c>
      <c r="I486" s="17" t="s">
        <v>12</v>
      </c>
      <c r="J486" s="20" t="s">
        <v>604</v>
      </c>
      <c r="K486" s="7" t="s">
        <v>153</v>
      </c>
      <c r="L486" s="7" t="s">
        <v>567</v>
      </c>
    </row>
    <row r="487" spans="1:12" ht="43.5" customHeight="1" x14ac:dyDescent="0.25">
      <c r="A487" s="14">
        <v>398</v>
      </c>
      <c r="B487" s="7" t="s">
        <v>148</v>
      </c>
      <c r="C487" s="7" t="s">
        <v>319</v>
      </c>
      <c r="D487" s="15">
        <v>18000</v>
      </c>
      <c r="E487" s="23">
        <f t="shared" si="26"/>
        <v>14876.03305785124</v>
      </c>
      <c r="F487" s="7" t="s">
        <v>757</v>
      </c>
      <c r="G487" s="7" t="s">
        <v>36</v>
      </c>
      <c r="H487" s="17" t="s">
        <v>598</v>
      </c>
      <c r="I487" s="17" t="s">
        <v>12</v>
      </c>
      <c r="J487" s="20" t="s">
        <v>604</v>
      </c>
      <c r="K487" s="7" t="s">
        <v>153</v>
      </c>
      <c r="L487" s="7" t="s">
        <v>567</v>
      </c>
    </row>
    <row r="488" spans="1:12" ht="36.75" customHeight="1" x14ac:dyDescent="0.25">
      <c r="A488" s="14">
        <v>399</v>
      </c>
      <c r="B488" s="7" t="s">
        <v>148</v>
      </c>
      <c r="C488" s="7" t="s">
        <v>560</v>
      </c>
      <c r="D488" s="15">
        <v>10000</v>
      </c>
      <c r="E488" s="23">
        <f t="shared" si="26"/>
        <v>8264.4628099173551</v>
      </c>
      <c r="F488" s="7" t="s">
        <v>756</v>
      </c>
      <c r="G488" s="7" t="s">
        <v>36</v>
      </c>
      <c r="H488" s="17" t="s">
        <v>13</v>
      </c>
      <c r="I488" s="17" t="s">
        <v>16</v>
      </c>
      <c r="J488" s="20" t="s">
        <v>604</v>
      </c>
      <c r="K488" s="7" t="s">
        <v>153</v>
      </c>
      <c r="L488" s="7" t="s">
        <v>567</v>
      </c>
    </row>
    <row r="489" spans="1:12" ht="42" customHeight="1" x14ac:dyDescent="0.25">
      <c r="A489" s="14">
        <v>400</v>
      </c>
      <c r="B489" s="21" t="s">
        <v>147</v>
      </c>
      <c r="C489" s="7" t="s">
        <v>100</v>
      </c>
      <c r="D489" s="15">
        <v>500</v>
      </c>
      <c r="E489" s="23">
        <f t="shared" si="26"/>
        <v>413.22314049586777</v>
      </c>
      <c r="F489" s="7" t="s">
        <v>755</v>
      </c>
      <c r="G489" s="7" t="s">
        <v>36</v>
      </c>
      <c r="H489" s="7" t="s">
        <v>596</v>
      </c>
      <c r="I489" s="7" t="s">
        <v>90</v>
      </c>
      <c r="J489" s="20" t="s">
        <v>604</v>
      </c>
      <c r="K489" s="7" t="s">
        <v>153</v>
      </c>
      <c r="L489" s="7" t="s">
        <v>567</v>
      </c>
    </row>
    <row r="490" spans="1:12" ht="39" customHeight="1" x14ac:dyDescent="0.25">
      <c r="A490" s="14">
        <v>401</v>
      </c>
      <c r="B490" s="7" t="s">
        <v>148</v>
      </c>
      <c r="C490" s="7" t="s">
        <v>96</v>
      </c>
      <c r="D490" s="15">
        <v>18000</v>
      </c>
      <c r="E490" s="23">
        <f t="shared" si="26"/>
        <v>14876.03305785124</v>
      </c>
      <c r="F490" s="7" t="s">
        <v>754</v>
      </c>
      <c r="G490" s="7" t="s">
        <v>36</v>
      </c>
      <c r="H490" s="17" t="s">
        <v>19</v>
      </c>
      <c r="I490" s="17" t="s">
        <v>12</v>
      </c>
      <c r="J490" s="20" t="s">
        <v>604</v>
      </c>
      <c r="K490" s="7" t="s">
        <v>153</v>
      </c>
      <c r="L490" s="7" t="s">
        <v>567</v>
      </c>
    </row>
    <row r="491" spans="1:12" ht="38.25" customHeight="1" x14ac:dyDescent="0.25">
      <c r="A491" s="14">
        <v>402</v>
      </c>
      <c r="B491" s="21" t="s">
        <v>139</v>
      </c>
      <c r="C491" s="7" t="s">
        <v>97</v>
      </c>
      <c r="D491" s="15">
        <v>5000</v>
      </c>
      <c r="E491" s="23">
        <f t="shared" si="26"/>
        <v>4132.2314049586776</v>
      </c>
      <c r="F491" s="7" t="s">
        <v>753</v>
      </c>
      <c r="G491" s="7" t="s">
        <v>36</v>
      </c>
      <c r="H491" s="17" t="s">
        <v>13</v>
      </c>
      <c r="I491" s="17" t="s">
        <v>12</v>
      </c>
      <c r="J491" s="20" t="s">
        <v>604</v>
      </c>
      <c r="K491" s="7" t="s">
        <v>153</v>
      </c>
      <c r="L491" s="7" t="s">
        <v>567</v>
      </c>
    </row>
    <row r="492" spans="1:12" ht="41.25" customHeight="1" x14ac:dyDescent="0.25">
      <c r="A492" s="14">
        <v>403</v>
      </c>
      <c r="B492" s="7" t="s">
        <v>148</v>
      </c>
      <c r="C492" s="7" t="s">
        <v>342</v>
      </c>
      <c r="D492" s="15">
        <v>18000</v>
      </c>
      <c r="E492" s="23">
        <f t="shared" si="26"/>
        <v>14876.03305785124</v>
      </c>
      <c r="F492" s="7" t="s">
        <v>747</v>
      </c>
      <c r="G492" s="7" t="s">
        <v>36</v>
      </c>
      <c r="H492" s="17" t="s">
        <v>598</v>
      </c>
      <c r="I492" s="17" t="s">
        <v>12</v>
      </c>
      <c r="J492" s="20" t="s">
        <v>604</v>
      </c>
      <c r="K492" s="7" t="s">
        <v>151</v>
      </c>
      <c r="L492" s="7" t="s">
        <v>572</v>
      </c>
    </row>
    <row r="493" spans="1:12" ht="30.75" customHeight="1" x14ac:dyDescent="0.25">
      <c r="A493" s="14">
        <v>404</v>
      </c>
      <c r="B493" s="7" t="s">
        <v>148</v>
      </c>
      <c r="C493" s="7" t="s">
        <v>343</v>
      </c>
      <c r="D493" s="15">
        <v>4000</v>
      </c>
      <c r="E493" s="23">
        <f t="shared" si="26"/>
        <v>3305.7851239669421</v>
      </c>
      <c r="F493" s="7" t="s">
        <v>752</v>
      </c>
      <c r="G493" s="7" t="s">
        <v>36</v>
      </c>
      <c r="H493" s="17" t="s">
        <v>15</v>
      </c>
      <c r="I493" s="17" t="s">
        <v>18</v>
      </c>
      <c r="J493" s="20" t="s">
        <v>604</v>
      </c>
      <c r="K493" s="7" t="s">
        <v>153</v>
      </c>
      <c r="L493" s="7" t="s">
        <v>567</v>
      </c>
    </row>
    <row r="494" spans="1:12" ht="39" customHeight="1" x14ac:dyDescent="0.25">
      <c r="A494" s="14">
        <v>405</v>
      </c>
      <c r="B494" s="7" t="s">
        <v>148</v>
      </c>
      <c r="C494" s="7" t="s">
        <v>320</v>
      </c>
      <c r="D494" s="15">
        <v>12000</v>
      </c>
      <c r="E494" s="23">
        <f t="shared" si="26"/>
        <v>9917.3553719008269</v>
      </c>
      <c r="F494" s="7" t="s">
        <v>750</v>
      </c>
      <c r="G494" s="7" t="s">
        <v>36</v>
      </c>
      <c r="H494" s="17" t="s">
        <v>19</v>
      </c>
      <c r="I494" s="17" t="s">
        <v>16</v>
      </c>
      <c r="J494" s="20" t="s">
        <v>604</v>
      </c>
      <c r="K494" s="7" t="s">
        <v>153</v>
      </c>
      <c r="L494" s="7" t="s">
        <v>567</v>
      </c>
    </row>
    <row r="495" spans="1:12" ht="40.5" customHeight="1" x14ac:dyDescent="0.25">
      <c r="A495" s="14">
        <v>406</v>
      </c>
      <c r="B495" s="7" t="s">
        <v>148</v>
      </c>
      <c r="C495" s="7" t="s">
        <v>321</v>
      </c>
      <c r="D495" s="15">
        <v>70000</v>
      </c>
      <c r="E495" s="23">
        <f t="shared" si="26"/>
        <v>57851.239669421491</v>
      </c>
      <c r="F495" s="7" t="s">
        <v>750</v>
      </c>
      <c r="G495" s="7" t="s">
        <v>36</v>
      </c>
      <c r="H495" s="17" t="s">
        <v>19</v>
      </c>
      <c r="I495" s="17" t="s">
        <v>18</v>
      </c>
      <c r="J495" s="20" t="s">
        <v>604</v>
      </c>
      <c r="K495" s="7" t="s">
        <v>564</v>
      </c>
      <c r="L495" s="7" t="s">
        <v>572</v>
      </c>
    </row>
    <row r="496" spans="1:12" ht="38.25" customHeight="1" x14ac:dyDescent="0.25">
      <c r="A496" s="14">
        <v>407</v>
      </c>
      <c r="B496" s="7" t="s">
        <v>148</v>
      </c>
      <c r="C496" s="7" t="s">
        <v>353</v>
      </c>
      <c r="D496" s="15">
        <v>5000</v>
      </c>
      <c r="E496" s="23">
        <f t="shared" si="26"/>
        <v>4132.2314049586776</v>
      </c>
      <c r="F496" s="7" t="s">
        <v>750</v>
      </c>
      <c r="G496" s="7" t="s">
        <v>36</v>
      </c>
      <c r="H496" s="17" t="s">
        <v>15</v>
      </c>
      <c r="I496" s="17" t="s">
        <v>12</v>
      </c>
      <c r="J496" s="20" t="s">
        <v>604</v>
      </c>
      <c r="K496" s="7" t="s">
        <v>153</v>
      </c>
      <c r="L496" s="7" t="s">
        <v>567</v>
      </c>
    </row>
    <row r="497" spans="1:12" ht="38.25" customHeight="1" x14ac:dyDescent="0.25">
      <c r="A497" s="14">
        <v>408</v>
      </c>
      <c r="B497" s="7" t="s">
        <v>148</v>
      </c>
      <c r="C497" s="7" t="s">
        <v>344</v>
      </c>
      <c r="D497" s="15">
        <v>72000</v>
      </c>
      <c r="E497" s="23">
        <f t="shared" si="26"/>
        <v>59504.132231404961</v>
      </c>
      <c r="F497" s="7" t="s">
        <v>750</v>
      </c>
      <c r="G497" s="7" t="s">
        <v>36</v>
      </c>
      <c r="H497" s="17" t="s">
        <v>19</v>
      </c>
      <c r="I497" s="17" t="s">
        <v>16</v>
      </c>
      <c r="J497" s="20" t="s">
        <v>604</v>
      </c>
      <c r="K497" s="7" t="s">
        <v>564</v>
      </c>
      <c r="L497" s="7" t="s">
        <v>572</v>
      </c>
    </row>
    <row r="498" spans="1:12" ht="36.75" customHeight="1" x14ac:dyDescent="0.25">
      <c r="A498" s="14">
        <v>409</v>
      </c>
      <c r="B498" s="7" t="s">
        <v>148</v>
      </c>
      <c r="C498" s="7" t="s">
        <v>101</v>
      </c>
      <c r="D498" s="15">
        <v>35000</v>
      </c>
      <c r="E498" s="23">
        <f t="shared" si="26"/>
        <v>28925.619834710746</v>
      </c>
      <c r="F498" s="7" t="s">
        <v>750</v>
      </c>
      <c r="G498" s="7" t="s">
        <v>36</v>
      </c>
      <c r="H498" s="17" t="s">
        <v>15</v>
      </c>
      <c r="I498" s="17" t="s">
        <v>16</v>
      </c>
      <c r="J498" s="20" t="s">
        <v>604</v>
      </c>
      <c r="K498" s="7" t="s">
        <v>564</v>
      </c>
      <c r="L498" s="7" t="s">
        <v>572</v>
      </c>
    </row>
    <row r="499" spans="1:12" ht="39" customHeight="1" x14ac:dyDescent="0.25">
      <c r="A499" s="14">
        <v>410</v>
      </c>
      <c r="B499" s="21" t="s">
        <v>146</v>
      </c>
      <c r="C499" s="7" t="s">
        <v>102</v>
      </c>
      <c r="D499" s="15">
        <v>14000</v>
      </c>
      <c r="E499" s="23">
        <f t="shared" si="26"/>
        <v>11570.247933884299</v>
      </c>
      <c r="F499" s="7" t="s">
        <v>751</v>
      </c>
      <c r="G499" s="7" t="s">
        <v>36</v>
      </c>
      <c r="H499" s="17" t="s">
        <v>15</v>
      </c>
      <c r="I499" s="17" t="s">
        <v>16</v>
      </c>
      <c r="J499" s="20" t="s">
        <v>604</v>
      </c>
      <c r="K499" s="7" t="s">
        <v>153</v>
      </c>
      <c r="L499" s="7" t="s">
        <v>567</v>
      </c>
    </row>
    <row r="500" spans="1:12" ht="52.5" customHeight="1" x14ac:dyDescent="0.25">
      <c r="A500" s="14">
        <v>411</v>
      </c>
      <c r="B500" s="7" t="s">
        <v>148</v>
      </c>
      <c r="C500" s="7" t="s">
        <v>322</v>
      </c>
      <c r="D500" s="15">
        <v>15000</v>
      </c>
      <c r="E500" s="23">
        <f t="shared" si="26"/>
        <v>12396.694214876034</v>
      </c>
      <c r="F500" s="7" t="s">
        <v>750</v>
      </c>
      <c r="G500" s="7" t="s">
        <v>36</v>
      </c>
      <c r="H500" s="17" t="s">
        <v>19</v>
      </c>
      <c r="I500" s="17" t="s">
        <v>16</v>
      </c>
      <c r="J500" s="20" t="s">
        <v>604</v>
      </c>
      <c r="K500" s="7" t="s">
        <v>153</v>
      </c>
      <c r="L500" s="7" t="s">
        <v>567</v>
      </c>
    </row>
    <row r="501" spans="1:12" ht="39" customHeight="1" x14ac:dyDescent="0.25">
      <c r="A501" s="14">
        <v>412</v>
      </c>
      <c r="B501" s="7" t="s">
        <v>148</v>
      </c>
      <c r="C501" s="7" t="s">
        <v>103</v>
      </c>
      <c r="D501" s="15">
        <v>11000</v>
      </c>
      <c r="E501" s="23">
        <f t="shared" si="26"/>
        <v>9090.9090909090919</v>
      </c>
      <c r="F501" s="7" t="s">
        <v>750</v>
      </c>
      <c r="G501" s="7" t="s">
        <v>36</v>
      </c>
      <c r="H501" s="17" t="s">
        <v>15</v>
      </c>
      <c r="I501" s="17" t="s">
        <v>16</v>
      </c>
      <c r="J501" s="20" t="s">
        <v>604</v>
      </c>
      <c r="K501" s="7" t="s">
        <v>153</v>
      </c>
      <c r="L501" s="7" t="s">
        <v>567</v>
      </c>
    </row>
    <row r="502" spans="1:12" ht="54.75" customHeight="1" x14ac:dyDescent="0.25">
      <c r="A502" s="14">
        <v>413</v>
      </c>
      <c r="B502" s="7" t="s">
        <v>148</v>
      </c>
      <c r="C502" s="7" t="s">
        <v>104</v>
      </c>
      <c r="D502" s="15">
        <v>90000</v>
      </c>
      <c r="E502" s="23">
        <f t="shared" si="26"/>
        <v>74380.165289256198</v>
      </c>
      <c r="F502" s="7" t="s">
        <v>750</v>
      </c>
      <c r="G502" s="7" t="s">
        <v>36</v>
      </c>
      <c r="H502" s="17" t="s">
        <v>19</v>
      </c>
      <c r="I502" s="17" t="s">
        <v>18</v>
      </c>
      <c r="J502" s="20" t="s">
        <v>604</v>
      </c>
      <c r="K502" s="7" t="s">
        <v>568</v>
      </c>
      <c r="L502" s="7" t="s">
        <v>572</v>
      </c>
    </row>
    <row r="503" spans="1:12" ht="42.75" customHeight="1" x14ac:dyDescent="0.25">
      <c r="A503" s="14">
        <v>414</v>
      </c>
      <c r="B503" s="7" t="s">
        <v>148</v>
      </c>
      <c r="C503" s="7" t="s">
        <v>323</v>
      </c>
      <c r="D503" s="15">
        <v>130000</v>
      </c>
      <c r="E503" s="23">
        <f t="shared" si="26"/>
        <v>107438.01652892563</v>
      </c>
      <c r="F503" s="7" t="s">
        <v>750</v>
      </c>
      <c r="G503" s="7" t="s">
        <v>36</v>
      </c>
      <c r="H503" s="17" t="s">
        <v>19</v>
      </c>
      <c r="I503" s="17" t="s">
        <v>18</v>
      </c>
      <c r="J503" s="20" t="s">
        <v>604</v>
      </c>
      <c r="K503" s="7" t="s">
        <v>568</v>
      </c>
      <c r="L503" s="7" t="s">
        <v>572</v>
      </c>
    </row>
    <row r="504" spans="1:12" ht="39" customHeight="1" x14ac:dyDescent="0.25">
      <c r="A504" s="14">
        <v>415</v>
      </c>
      <c r="B504" s="7" t="s">
        <v>148</v>
      </c>
      <c r="C504" s="7" t="s">
        <v>109</v>
      </c>
      <c r="D504" s="15">
        <v>60000</v>
      </c>
      <c r="E504" s="23">
        <f t="shared" si="26"/>
        <v>49586.776859504134</v>
      </c>
      <c r="F504" s="7" t="s">
        <v>750</v>
      </c>
      <c r="G504" s="7" t="s">
        <v>36</v>
      </c>
      <c r="H504" s="17" t="s">
        <v>19</v>
      </c>
      <c r="I504" s="17" t="s">
        <v>18</v>
      </c>
      <c r="J504" s="20" t="s">
        <v>604</v>
      </c>
      <c r="K504" s="7" t="s">
        <v>564</v>
      </c>
      <c r="L504" s="7" t="s">
        <v>572</v>
      </c>
    </row>
    <row r="505" spans="1:12" ht="43.5" customHeight="1" x14ac:dyDescent="0.25">
      <c r="A505" s="14">
        <v>416</v>
      </c>
      <c r="B505" s="21" t="s">
        <v>146</v>
      </c>
      <c r="C505" s="7" t="s">
        <v>324</v>
      </c>
      <c r="D505" s="15">
        <v>18000</v>
      </c>
      <c r="E505" s="23">
        <f t="shared" si="26"/>
        <v>14876.03305785124</v>
      </c>
      <c r="F505" s="7" t="s">
        <v>750</v>
      </c>
      <c r="G505" s="7" t="s">
        <v>36</v>
      </c>
      <c r="H505" s="17" t="s">
        <v>15</v>
      </c>
      <c r="I505" s="17" t="s">
        <v>16</v>
      </c>
      <c r="J505" s="20" t="s">
        <v>604</v>
      </c>
      <c r="K505" s="7" t="s">
        <v>153</v>
      </c>
      <c r="L505" s="7" t="s">
        <v>567</v>
      </c>
    </row>
    <row r="506" spans="1:12" ht="39.75" customHeight="1" x14ac:dyDescent="0.25">
      <c r="A506" s="14">
        <v>417</v>
      </c>
      <c r="B506" s="21" t="s">
        <v>139</v>
      </c>
      <c r="C506" s="7" t="s">
        <v>325</v>
      </c>
      <c r="D506" s="15">
        <v>12000</v>
      </c>
      <c r="E506" s="23">
        <f t="shared" si="26"/>
        <v>9917.3553719008269</v>
      </c>
      <c r="F506" s="7" t="s">
        <v>750</v>
      </c>
      <c r="G506" s="7" t="s">
        <v>36</v>
      </c>
      <c r="H506" s="17" t="s">
        <v>19</v>
      </c>
      <c r="I506" s="17" t="s">
        <v>16</v>
      </c>
      <c r="J506" s="20" t="s">
        <v>604</v>
      </c>
      <c r="K506" s="7" t="s">
        <v>153</v>
      </c>
      <c r="L506" s="7" t="s">
        <v>567</v>
      </c>
    </row>
    <row r="507" spans="1:12" ht="55.5" customHeight="1" x14ac:dyDescent="0.25">
      <c r="A507" s="14">
        <v>418</v>
      </c>
      <c r="B507" s="21" t="s">
        <v>139</v>
      </c>
      <c r="C507" s="7" t="s">
        <v>326</v>
      </c>
      <c r="D507" s="15">
        <v>100000</v>
      </c>
      <c r="E507" s="23">
        <f t="shared" si="26"/>
        <v>82644.628099173555</v>
      </c>
      <c r="F507" s="7" t="s">
        <v>943</v>
      </c>
      <c r="G507" s="7" t="s">
        <v>36</v>
      </c>
      <c r="H507" s="17" t="s">
        <v>19</v>
      </c>
      <c r="I507" s="17" t="s">
        <v>18</v>
      </c>
      <c r="J507" s="20" t="s">
        <v>604</v>
      </c>
      <c r="K507" s="7" t="s">
        <v>568</v>
      </c>
      <c r="L507" s="7" t="s">
        <v>569</v>
      </c>
    </row>
    <row r="508" spans="1:12" ht="39" customHeight="1" x14ac:dyDescent="0.25">
      <c r="A508" s="14">
        <v>419</v>
      </c>
      <c r="B508" s="7" t="s">
        <v>148</v>
      </c>
      <c r="C508" s="7" t="s">
        <v>327</v>
      </c>
      <c r="D508" s="15">
        <v>10000</v>
      </c>
      <c r="E508" s="23">
        <f t="shared" si="26"/>
        <v>8264.4628099173551</v>
      </c>
      <c r="F508" s="7" t="s">
        <v>750</v>
      </c>
      <c r="G508" s="7" t="s">
        <v>36</v>
      </c>
      <c r="H508" s="17" t="s">
        <v>13</v>
      </c>
      <c r="I508" s="17" t="s">
        <v>16</v>
      </c>
      <c r="J508" s="20" t="s">
        <v>604</v>
      </c>
      <c r="K508" s="7" t="s">
        <v>153</v>
      </c>
      <c r="L508" s="7" t="s">
        <v>567</v>
      </c>
    </row>
    <row r="509" spans="1:12" ht="37.5" customHeight="1" x14ac:dyDescent="0.25">
      <c r="A509" s="14">
        <v>420</v>
      </c>
      <c r="B509" s="21" t="s">
        <v>147</v>
      </c>
      <c r="C509" s="7" t="s">
        <v>328</v>
      </c>
      <c r="D509" s="15">
        <v>6000</v>
      </c>
      <c r="E509" s="23">
        <f t="shared" si="26"/>
        <v>4958.6776859504134</v>
      </c>
      <c r="F509" s="7" t="s">
        <v>749</v>
      </c>
      <c r="G509" s="7" t="s">
        <v>36</v>
      </c>
      <c r="H509" s="17" t="s">
        <v>19</v>
      </c>
      <c r="I509" s="17" t="s">
        <v>18</v>
      </c>
      <c r="J509" s="20" t="s">
        <v>604</v>
      </c>
      <c r="K509" s="7" t="s">
        <v>153</v>
      </c>
      <c r="L509" s="7" t="s">
        <v>567</v>
      </c>
    </row>
    <row r="510" spans="1:12" ht="39" customHeight="1" x14ac:dyDescent="0.25">
      <c r="A510" s="14">
        <v>421</v>
      </c>
      <c r="B510" s="21" t="s">
        <v>147</v>
      </c>
      <c r="C510" s="7" t="s">
        <v>329</v>
      </c>
      <c r="D510" s="15">
        <v>18000</v>
      </c>
      <c r="E510" s="23">
        <f t="shared" si="26"/>
        <v>14876.03305785124</v>
      </c>
      <c r="F510" s="7" t="s">
        <v>748</v>
      </c>
      <c r="G510" s="7" t="s">
        <v>36</v>
      </c>
      <c r="H510" s="17" t="s">
        <v>15</v>
      </c>
      <c r="I510" s="17" t="s">
        <v>12</v>
      </c>
      <c r="J510" s="20" t="s">
        <v>604</v>
      </c>
      <c r="K510" s="7" t="s">
        <v>153</v>
      </c>
      <c r="L510" s="7" t="s">
        <v>567</v>
      </c>
    </row>
    <row r="511" spans="1:12" ht="39.75" customHeight="1" x14ac:dyDescent="0.25">
      <c r="A511" s="14">
        <v>422</v>
      </c>
      <c r="B511" s="7" t="s">
        <v>148</v>
      </c>
      <c r="C511" s="7" t="s">
        <v>526</v>
      </c>
      <c r="D511" s="15">
        <v>70000</v>
      </c>
      <c r="E511" s="23">
        <f t="shared" si="26"/>
        <v>57851.239669421491</v>
      </c>
      <c r="F511" s="7" t="s">
        <v>747</v>
      </c>
      <c r="G511" s="7" t="s">
        <v>36</v>
      </c>
      <c r="H511" s="17" t="s">
        <v>598</v>
      </c>
      <c r="I511" s="17" t="s">
        <v>16</v>
      </c>
      <c r="J511" s="20" t="s">
        <v>604</v>
      </c>
      <c r="K511" s="7" t="s">
        <v>151</v>
      </c>
      <c r="L511" s="7" t="s">
        <v>569</v>
      </c>
    </row>
    <row r="512" spans="1:12" ht="39" customHeight="1" x14ac:dyDescent="0.25">
      <c r="A512" s="14">
        <v>423</v>
      </c>
      <c r="B512" s="16" t="s">
        <v>145</v>
      </c>
      <c r="C512" s="7" t="s">
        <v>345</v>
      </c>
      <c r="D512" s="15">
        <v>18000</v>
      </c>
      <c r="E512" s="23">
        <f t="shared" si="26"/>
        <v>14876.03305785124</v>
      </c>
      <c r="F512" s="7" t="s">
        <v>746</v>
      </c>
      <c r="G512" s="7" t="s">
        <v>36</v>
      </c>
      <c r="H512" s="17" t="s">
        <v>20</v>
      </c>
      <c r="I512" s="17" t="s">
        <v>14</v>
      </c>
      <c r="J512" s="20" t="s">
        <v>604</v>
      </c>
      <c r="K512" s="7" t="s">
        <v>153</v>
      </c>
      <c r="L512" s="7" t="s">
        <v>567</v>
      </c>
    </row>
    <row r="513" spans="1:12" ht="54" customHeight="1" x14ac:dyDescent="0.25">
      <c r="A513" s="14">
        <v>424</v>
      </c>
      <c r="B513" s="7" t="s">
        <v>139</v>
      </c>
      <c r="C513" s="7" t="s">
        <v>354</v>
      </c>
      <c r="D513" s="15">
        <v>5000</v>
      </c>
      <c r="E513" s="23">
        <f t="shared" si="26"/>
        <v>4132.2314049586776</v>
      </c>
      <c r="F513" s="7" t="s">
        <v>750</v>
      </c>
      <c r="G513" s="7" t="s">
        <v>36</v>
      </c>
      <c r="H513" s="17" t="s">
        <v>13</v>
      </c>
      <c r="I513" s="17" t="s">
        <v>16</v>
      </c>
      <c r="J513" s="20" t="s">
        <v>604</v>
      </c>
      <c r="K513" s="7" t="s">
        <v>153</v>
      </c>
      <c r="L513" s="7" t="s">
        <v>567</v>
      </c>
    </row>
    <row r="514" spans="1:12" ht="27.75" customHeight="1" x14ac:dyDescent="0.25">
      <c r="A514" s="14">
        <v>425</v>
      </c>
      <c r="B514" s="21" t="s">
        <v>139</v>
      </c>
      <c r="C514" s="7" t="s">
        <v>346</v>
      </c>
      <c r="D514" s="15">
        <v>180000</v>
      </c>
      <c r="E514" s="23">
        <f t="shared" si="26"/>
        <v>148760.3305785124</v>
      </c>
      <c r="F514" s="7" t="s">
        <v>745</v>
      </c>
      <c r="G514" s="7" t="s">
        <v>36</v>
      </c>
      <c r="H514" s="17" t="s">
        <v>598</v>
      </c>
      <c r="I514" s="17" t="s">
        <v>16</v>
      </c>
      <c r="J514" s="20" t="s">
        <v>604</v>
      </c>
      <c r="K514" s="7" t="s">
        <v>151</v>
      </c>
      <c r="L514" s="7" t="s">
        <v>569</v>
      </c>
    </row>
    <row r="515" spans="1:12" ht="27" customHeight="1" x14ac:dyDescent="0.25">
      <c r="A515" s="14">
        <v>426</v>
      </c>
      <c r="B515" s="21" t="s">
        <v>139</v>
      </c>
      <c r="C515" s="7" t="s">
        <v>532</v>
      </c>
      <c r="D515" s="15">
        <v>18000</v>
      </c>
      <c r="E515" s="23">
        <f t="shared" si="26"/>
        <v>14876.03305785124</v>
      </c>
      <c r="F515" s="7" t="s">
        <v>744</v>
      </c>
      <c r="G515" s="7" t="s">
        <v>36</v>
      </c>
      <c r="H515" s="17" t="s">
        <v>19</v>
      </c>
      <c r="I515" s="17" t="s">
        <v>22</v>
      </c>
      <c r="J515" s="20" t="s">
        <v>604</v>
      </c>
      <c r="K515" s="7" t="s">
        <v>153</v>
      </c>
      <c r="L515" s="7" t="s">
        <v>567</v>
      </c>
    </row>
    <row r="516" spans="1:12" ht="27" customHeight="1" x14ac:dyDescent="0.25">
      <c r="A516" s="14">
        <v>427</v>
      </c>
      <c r="B516" s="21" t="s">
        <v>499</v>
      </c>
      <c r="C516" s="7" t="s">
        <v>330</v>
      </c>
      <c r="D516" s="15">
        <v>10000</v>
      </c>
      <c r="E516" s="23">
        <f t="shared" si="26"/>
        <v>8264.4628099173551</v>
      </c>
      <c r="F516" s="7" t="s">
        <v>716</v>
      </c>
      <c r="G516" s="7" t="s">
        <v>36</v>
      </c>
      <c r="H516" s="17" t="s">
        <v>19</v>
      </c>
      <c r="I516" s="17" t="s">
        <v>22</v>
      </c>
      <c r="J516" s="20" t="s">
        <v>604</v>
      </c>
      <c r="K516" s="7" t="s">
        <v>153</v>
      </c>
      <c r="L516" s="7" t="s">
        <v>567</v>
      </c>
    </row>
    <row r="517" spans="1:12" ht="80.25" customHeight="1" x14ac:dyDescent="0.25">
      <c r="A517" s="14">
        <v>428</v>
      </c>
      <c r="B517" s="16" t="s">
        <v>138</v>
      </c>
      <c r="C517" s="7" t="s">
        <v>347</v>
      </c>
      <c r="D517" s="15">
        <v>800000</v>
      </c>
      <c r="E517" s="23">
        <f t="shared" si="26"/>
        <v>661157.02479338844</v>
      </c>
      <c r="F517" s="7" t="s">
        <v>742</v>
      </c>
      <c r="G517" s="7" t="s">
        <v>736</v>
      </c>
      <c r="H517" s="17" t="s">
        <v>600</v>
      </c>
      <c r="I517" s="17" t="s">
        <v>16</v>
      </c>
      <c r="J517" s="20" t="s">
        <v>604</v>
      </c>
      <c r="K517" s="7" t="s">
        <v>151</v>
      </c>
      <c r="L517" s="7" t="s">
        <v>570</v>
      </c>
    </row>
    <row r="518" spans="1:12" ht="91.5" customHeight="1" x14ac:dyDescent="0.25">
      <c r="A518" s="14">
        <v>429</v>
      </c>
      <c r="B518" s="16" t="s">
        <v>138</v>
      </c>
      <c r="C518" s="7" t="s">
        <v>331</v>
      </c>
      <c r="D518" s="15">
        <v>250000</v>
      </c>
      <c r="E518" s="23">
        <f t="shared" si="26"/>
        <v>206611.57024793388</v>
      </c>
      <c r="F518" s="7" t="s">
        <v>742</v>
      </c>
      <c r="G518" s="7" t="s">
        <v>736</v>
      </c>
      <c r="H518" s="17" t="s">
        <v>15</v>
      </c>
      <c r="I518" s="17" t="s">
        <v>18</v>
      </c>
      <c r="J518" s="20" t="s">
        <v>604</v>
      </c>
      <c r="K518" s="7" t="s">
        <v>151</v>
      </c>
      <c r="L518" s="7" t="s">
        <v>570</v>
      </c>
    </row>
    <row r="519" spans="1:12" ht="63" customHeight="1" x14ac:dyDescent="0.25">
      <c r="A519" s="14">
        <v>430</v>
      </c>
      <c r="B519" s="16" t="s">
        <v>138</v>
      </c>
      <c r="C519" s="7" t="s">
        <v>348</v>
      </c>
      <c r="D519" s="15">
        <v>6000</v>
      </c>
      <c r="E519" s="23">
        <f t="shared" si="26"/>
        <v>4958.6776859504134</v>
      </c>
      <c r="F519" s="7" t="s">
        <v>742</v>
      </c>
      <c r="G519" s="7" t="s">
        <v>736</v>
      </c>
      <c r="H519" s="17" t="s">
        <v>19</v>
      </c>
      <c r="I519" s="17" t="s">
        <v>16</v>
      </c>
      <c r="J519" s="20" t="s">
        <v>604</v>
      </c>
      <c r="K519" s="7" t="s">
        <v>153</v>
      </c>
      <c r="L519" s="7" t="s">
        <v>567</v>
      </c>
    </row>
    <row r="520" spans="1:12" ht="42.75" customHeight="1" x14ac:dyDescent="0.25">
      <c r="A520" s="14">
        <v>431</v>
      </c>
      <c r="B520" s="16" t="s">
        <v>138</v>
      </c>
      <c r="C520" s="7" t="s">
        <v>349</v>
      </c>
      <c r="D520" s="15">
        <v>25000</v>
      </c>
      <c r="E520" s="23">
        <f t="shared" si="26"/>
        <v>20661.157024793389</v>
      </c>
      <c r="F520" s="7" t="s">
        <v>742</v>
      </c>
      <c r="G520" s="7" t="s">
        <v>736</v>
      </c>
      <c r="H520" s="17" t="s">
        <v>595</v>
      </c>
      <c r="I520" s="17" t="s">
        <v>12</v>
      </c>
      <c r="J520" s="20" t="s">
        <v>604</v>
      </c>
      <c r="K520" s="7" t="s">
        <v>565</v>
      </c>
      <c r="L520" s="7" t="s">
        <v>566</v>
      </c>
    </row>
    <row r="521" spans="1:12" ht="50.25" customHeight="1" x14ac:dyDescent="0.25">
      <c r="A521" s="14">
        <v>432</v>
      </c>
      <c r="B521" s="16" t="s">
        <v>138</v>
      </c>
      <c r="C521" s="7" t="s">
        <v>332</v>
      </c>
      <c r="D521" s="15">
        <v>7000</v>
      </c>
      <c r="E521" s="23">
        <f t="shared" si="26"/>
        <v>5785.1239669421493</v>
      </c>
      <c r="F521" s="7" t="s">
        <v>742</v>
      </c>
      <c r="G521" s="7" t="s">
        <v>736</v>
      </c>
      <c r="H521" s="17" t="s">
        <v>15</v>
      </c>
      <c r="I521" s="17" t="s">
        <v>18</v>
      </c>
      <c r="J521" s="20" t="s">
        <v>604</v>
      </c>
      <c r="K521" s="7" t="s">
        <v>153</v>
      </c>
      <c r="L521" s="7" t="s">
        <v>567</v>
      </c>
    </row>
    <row r="522" spans="1:12" ht="41.25" customHeight="1" x14ac:dyDescent="0.25">
      <c r="A522" s="14">
        <v>426</v>
      </c>
      <c r="B522" s="16" t="s">
        <v>138</v>
      </c>
      <c r="C522" s="7" t="s">
        <v>350</v>
      </c>
      <c r="D522" s="15">
        <v>10000</v>
      </c>
      <c r="E522" s="23">
        <f t="shared" si="26"/>
        <v>8264.4628099173551</v>
      </c>
      <c r="F522" s="7" t="s">
        <v>742</v>
      </c>
      <c r="G522" s="7" t="s">
        <v>736</v>
      </c>
      <c r="H522" s="17" t="s">
        <v>598</v>
      </c>
      <c r="I522" s="17" t="s">
        <v>12</v>
      </c>
      <c r="J522" s="20" t="s">
        <v>604</v>
      </c>
      <c r="K522" s="7" t="s">
        <v>153</v>
      </c>
      <c r="L522" s="7" t="s">
        <v>567</v>
      </c>
    </row>
    <row r="523" spans="1:12" ht="51.75" customHeight="1" x14ac:dyDescent="0.25">
      <c r="A523" s="14">
        <v>427</v>
      </c>
      <c r="B523" s="16" t="s">
        <v>138</v>
      </c>
      <c r="C523" s="7" t="s">
        <v>351</v>
      </c>
      <c r="D523" s="15">
        <v>3000</v>
      </c>
      <c r="E523" s="23">
        <f t="shared" si="26"/>
        <v>2479.3388429752067</v>
      </c>
      <c r="F523" s="7" t="s">
        <v>742</v>
      </c>
      <c r="G523" s="7" t="s">
        <v>736</v>
      </c>
      <c r="H523" s="17" t="s">
        <v>599</v>
      </c>
      <c r="I523" s="17" t="s">
        <v>16</v>
      </c>
      <c r="J523" s="20" t="s">
        <v>604</v>
      </c>
      <c r="K523" s="7" t="s">
        <v>153</v>
      </c>
      <c r="L523" s="7" t="s">
        <v>567</v>
      </c>
    </row>
    <row r="524" spans="1:12" ht="42" customHeight="1" x14ac:dyDescent="0.25">
      <c r="A524" s="14">
        <v>428</v>
      </c>
      <c r="B524" s="16" t="s">
        <v>494</v>
      </c>
      <c r="C524" s="7" t="s">
        <v>352</v>
      </c>
      <c r="D524" s="15">
        <v>15000</v>
      </c>
      <c r="E524" s="23">
        <f t="shared" si="26"/>
        <v>12396.694214876034</v>
      </c>
      <c r="F524" s="7" t="s">
        <v>741</v>
      </c>
      <c r="G524" s="7" t="s">
        <v>736</v>
      </c>
      <c r="H524" s="17" t="s">
        <v>19</v>
      </c>
      <c r="I524" s="17" t="s">
        <v>12</v>
      </c>
      <c r="J524" s="20" t="s">
        <v>604</v>
      </c>
      <c r="K524" s="7" t="s">
        <v>153</v>
      </c>
      <c r="L524" s="7" t="s">
        <v>567</v>
      </c>
    </row>
    <row r="525" spans="1:12" ht="141" customHeight="1" x14ac:dyDescent="0.25">
      <c r="A525" s="14">
        <v>429</v>
      </c>
      <c r="B525" s="16" t="s">
        <v>500</v>
      </c>
      <c r="C525" s="7" t="s">
        <v>743</v>
      </c>
      <c r="D525" s="15">
        <v>20000</v>
      </c>
      <c r="E525" s="23">
        <f t="shared" si="26"/>
        <v>16528.92561983471</v>
      </c>
      <c r="F525" s="7" t="s">
        <v>740</v>
      </c>
      <c r="G525" s="7" t="s">
        <v>36</v>
      </c>
      <c r="H525" s="17" t="s">
        <v>596</v>
      </c>
      <c r="I525" s="17" t="s">
        <v>16</v>
      </c>
      <c r="J525" s="20" t="s">
        <v>604</v>
      </c>
      <c r="K525" s="7" t="s">
        <v>573</v>
      </c>
      <c r="L525" s="7" t="s">
        <v>566</v>
      </c>
    </row>
    <row r="526" spans="1:12" x14ac:dyDescent="0.25">
      <c r="A526" s="14"/>
      <c r="B526" s="27"/>
      <c r="C526" s="7"/>
      <c r="D526" s="14">
        <f>SUM(D467:D525)</f>
        <v>2759000</v>
      </c>
      <c r="E526" s="26">
        <f>SUM(E467:E525)</f>
        <v>2739869.8925619833</v>
      </c>
      <c r="F526" s="7"/>
      <c r="G526" s="7"/>
      <c r="H526" s="17"/>
      <c r="I526" s="17"/>
      <c r="J526" s="20"/>
      <c r="K526" s="7"/>
      <c r="L526" s="7"/>
    </row>
    <row r="527" spans="1:12" x14ac:dyDescent="0.25">
      <c r="A527" s="57" t="s">
        <v>619</v>
      </c>
      <c r="B527" s="58"/>
      <c r="C527" s="58"/>
      <c r="D527" s="58"/>
      <c r="E527" s="58"/>
      <c r="F527" s="58"/>
      <c r="G527" s="58"/>
      <c r="H527" s="58"/>
      <c r="I527" s="58"/>
      <c r="J527" s="58"/>
      <c r="K527" s="58"/>
      <c r="L527" s="59"/>
    </row>
    <row r="528" spans="1:12" ht="77.25" customHeight="1" x14ac:dyDescent="0.25">
      <c r="A528" s="14">
        <v>430</v>
      </c>
      <c r="B528" s="16" t="s">
        <v>139</v>
      </c>
      <c r="C528" s="7" t="s">
        <v>533</v>
      </c>
      <c r="D528" s="15">
        <v>5000</v>
      </c>
      <c r="E528" s="23">
        <f>SUM(D528/1.21)</f>
        <v>4132.2314049586776</v>
      </c>
      <c r="F528" s="7" t="s">
        <v>739</v>
      </c>
      <c r="G528" s="28" t="s">
        <v>507</v>
      </c>
      <c r="H528" s="7" t="s">
        <v>596</v>
      </c>
      <c r="I528" s="7" t="s">
        <v>90</v>
      </c>
      <c r="J528" s="20" t="s">
        <v>604</v>
      </c>
      <c r="K528" s="7" t="s">
        <v>153</v>
      </c>
      <c r="L528" s="7" t="s">
        <v>567</v>
      </c>
    </row>
    <row r="529" spans="1:12" ht="37.5" customHeight="1" x14ac:dyDescent="0.25">
      <c r="A529" s="14">
        <v>431</v>
      </c>
      <c r="B529" s="16" t="s">
        <v>139</v>
      </c>
      <c r="C529" s="7" t="s">
        <v>508</v>
      </c>
      <c r="D529" s="15">
        <v>320</v>
      </c>
      <c r="E529" s="23">
        <f t="shared" ref="E529" si="27">SUM(D529/1.21)</f>
        <v>264.4628099173554</v>
      </c>
      <c r="F529" s="7" t="s">
        <v>738</v>
      </c>
      <c r="G529" s="28" t="s">
        <v>507</v>
      </c>
      <c r="H529" s="7" t="s">
        <v>596</v>
      </c>
      <c r="I529" s="7" t="s">
        <v>90</v>
      </c>
      <c r="J529" s="20" t="s">
        <v>604</v>
      </c>
      <c r="K529" s="7" t="s">
        <v>153</v>
      </c>
      <c r="L529" s="7" t="s">
        <v>567</v>
      </c>
    </row>
    <row r="530" spans="1:12" x14ac:dyDescent="0.25">
      <c r="A530" s="14"/>
      <c r="B530" s="17"/>
      <c r="C530" s="7"/>
      <c r="D530" s="12">
        <f>SUM(D528:D529)</f>
        <v>5320</v>
      </c>
      <c r="E530" s="12">
        <f>SUM(E528:E529)</f>
        <v>4396.6942148760327</v>
      </c>
      <c r="F530" s="7"/>
      <c r="G530" s="7"/>
      <c r="H530" s="7"/>
      <c r="I530" s="7"/>
      <c r="J530" s="20"/>
      <c r="K530" s="7"/>
      <c r="L530" s="7"/>
    </row>
    <row r="531" spans="1:12" x14ac:dyDescent="0.25">
      <c r="A531" s="57" t="s">
        <v>620</v>
      </c>
      <c r="B531" s="58"/>
      <c r="C531" s="58"/>
      <c r="D531" s="58"/>
      <c r="E531" s="58"/>
      <c r="F531" s="58"/>
      <c r="G531" s="58"/>
      <c r="H531" s="58"/>
      <c r="I531" s="58"/>
      <c r="J531" s="58"/>
      <c r="K531" s="58"/>
      <c r="L531" s="59"/>
    </row>
    <row r="532" spans="1:12" ht="201.75" customHeight="1" x14ac:dyDescent="0.25">
      <c r="A532" s="14">
        <v>432</v>
      </c>
      <c r="B532" s="7" t="s">
        <v>535</v>
      </c>
      <c r="C532" s="7" t="s">
        <v>538</v>
      </c>
      <c r="D532" s="18">
        <v>19263.34</v>
      </c>
      <c r="E532" s="18">
        <f>SUM(D532/1.21)</f>
        <v>15920.115702479339</v>
      </c>
      <c r="F532" s="7" t="s">
        <v>890</v>
      </c>
      <c r="G532" s="7" t="s">
        <v>536</v>
      </c>
      <c r="H532" s="7" t="s">
        <v>30</v>
      </c>
      <c r="I532" s="7" t="s">
        <v>441</v>
      </c>
      <c r="J532" s="20" t="s">
        <v>604</v>
      </c>
      <c r="K532" s="7" t="s">
        <v>151</v>
      </c>
      <c r="L532" s="7" t="s">
        <v>572</v>
      </c>
    </row>
    <row r="533" spans="1:12" ht="153.75" customHeight="1" x14ac:dyDescent="0.25">
      <c r="A533" s="14">
        <v>433</v>
      </c>
      <c r="B533" s="7" t="s">
        <v>535</v>
      </c>
      <c r="C533" s="7" t="s">
        <v>539</v>
      </c>
      <c r="D533" s="18">
        <v>5691.97</v>
      </c>
      <c r="E533" s="18">
        <f>SUM(D533/1.21)</f>
        <v>4704.1074380165292</v>
      </c>
      <c r="F533" s="7" t="s">
        <v>891</v>
      </c>
      <c r="G533" s="7" t="s">
        <v>536</v>
      </c>
      <c r="H533" s="7" t="s">
        <v>30</v>
      </c>
      <c r="I533" s="7" t="s">
        <v>441</v>
      </c>
      <c r="J533" s="20" t="s">
        <v>604</v>
      </c>
      <c r="K533" s="7" t="s">
        <v>151</v>
      </c>
      <c r="L533" s="7" t="s">
        <v>572</v>
      </c>
    </row>
    <row r="534" spans="1:12" ht="156.75" customHeight="1" x14ac:dyDescent="0.25">
      <c r="A534" s="14">
        <v>434</v>
      </c>
      <c r="B534" s="7" t="s">
        <v>535</v>
      </c>
      <c r="C534" s="7" t="s">
        <v>540</v>
      </c>
      <c r="D534" s="18">
        <v>13667.41</v>
      </c>
      <c r="E534" s="18">
        <f>SUM(D534/1.21)</f>
        <v>11295.380165289256</v>
      </c>
      <c r="F534" s="7" t="s">
        <v>892</v>
      </c>
      <c r="G534" s="7" t="s">
        <v>536</v>
      </c>
      <c r="H534" s="7" t="s">
        <v>30</v>
      </c>
      <c r="I534" s="7" t="s">
        <v>441</v>
      </c>
      <c r="J534" s="20" t="s">
        <v>604</v>
      </c>
      <c r="K534" s="7" t="s">
        <v>153</v>
      </c>
      <c r="L534" s="7" t="s">
        <v>567</v>
      </c>
    </row>
    <row r="535" spans="1:12" ht="165" customHeight="1" x14ac:dyDescent="0.25">
      <c r="A535" s="14">
        <v>435</v>
      </c>
      <c r="B535" s="7" t="s">
        <v>535</v>
      </c>
      <c r="C535" s="7" t="s">
        <v>537</v>
      </c>
      <c r="D535" s="18">
        <v>98200</v>
      </c>
      <c r="E535" s="18">
        <f>SUM(D535/1.21)</f>
        <v>81157.024793388438</v>
      </c>
      <c r="F535" s="7" t="s">
        <v>737</v>
      </c>
      <c r="G535" s="7" t="s">
        <v>536</v>
      </c>
      <c r="H535" s="7" t="s">
        <v>30</v>
      </c>
      <c r="I535" s="7" t="s">
        <v>441</v>
      </c>
      <c r="J535" s="20" t="s">
        <v>604</v>
      </c>
      <c r="K535" s="7" t="s">
        <v>568</v>
      </c>
      <c r="L535" s="7" t="s">
        <v>572</v>
      </c>
    </row>
    <row r="536" spans="1:12" x14ac:dyDescent="0.25">
      <c r="A536" s="14"/>
      <c r="B536" s="7"/>
      <c r="C536" s="7"/>
      <c r="D536" s="12">
        <f>SUM(D532:D535)</f>
        <v>136822.72</v>
      </c>
      <c r="E536" s="12">
        <f>SUM(E532:E535)</f>
        <v>113076.62809917357</v>
      </c>
      <c r="F536" s="7"/>
      <c r="G536" s="7"/>
      <c r="H536" s="7"/>
      <c r="I536" s="7"/>
      <c r="J536" s="20"/>
      <c r="K536" s="7"/>
      <c r="L536" s="7"/>
    </row>
    <row r="537" spans="1:12" x14ac:dyDescent="0.25">
      <c r="A537" s="44"/>
      <c r="B537" s="45"/>
      <c r="C537" s="45" t="s">
        <v>553</v>
      </c>
      <c r="D537" s="46">
        <f>SUM(D11,D23,D35,D49,D76,D120,D127,D153,D198,D222,D231,D238,D246,D255,D274,D278,D300,D317,D320,D324,D331,D334,D338,D354,D361,D465,D526,D530,D536)</f>
        <v>17360226.719999999</v>
      </c>
      <c r="E537" s="46">
        <f>SUM(E11,E23,E35,E49,E76,E120,E127,E153,E198,E222,E231,E238,E246,E255,E274,E278,E300,E317,E324,E331,E334,E338,E354,E361,E465,E526,E530,E536)+E320</f>
        <v>15456879.381739477</v>
      </c>
      <c r="F537" s="45"/>
      <c r="G537" s="45"/>
      <c r="H537" s="45"/>
      <c r="I537" s="45"/>
      <c r="J537" s="47"/>
      <c r="K537" s="45"/>
      <c r="L537" s="45"/>
    </row>
  </sheetData>
  <mergeCells count="151">
    <mergeCell ref="H1:L1"/>
    <mergeCell ref="H2:L2"/>
    <mergeCell ref="H3:L3"/>
    <mergeCell ref="H4:L4"/>
    <mergeCell ref="A5:L5"/>
    <mergeCell ref="A9:L9"/>
    <mergeCell ref="A12:L12"/>
    <mergeCell ref="A13:A14"/>
    <mergeCell ref="B13:B14"/>
    <mergeCell ref="G13:G14"/>
    <mergeCell ref="H13:H14"/>
    <mergeCell ref="I13:I14"/>
    <mergeCell ref="J13:J14"/>
    <mergeCell ref="K13:K14"/>
    <mergeCell ref="L13:L14"/>
    <mergeCell ref="K16:K20"/>
    <mergeCell ref="L16:L20"/>
    <mergeCell ref="F18:F20"/>
    <mergeCell ref="A24:L24"/>
    <mergeCell ref="A28:A29"/>
    <mergeCell ref="B28:B29"/>
    <mergeCell ref="F28:F29"/>
    <mergeCell ref="G28:G29"/>
    <mergeCell ref="H28:H29"/>
    <mergeCell ref="I28:I29"/>
    <mergeCell ref="A16:A20"/>
    <mergeCell ref="B16:B20"/>
    <mergeCell ref="G16:G20"/>
    <mergeCell ref="H16:H20"/>
    <mergeCell ref="I16:I20"/>
    <mergeCell ref="J16:J20"/>
    <mergeCell ref="J28:J29"/>
    <mergeCell ref="K28:K29"/>
    <mergeCell ref="L28:L29"/>
    <mergeCell ref="A30:A32"/>
    <mergeCell ref="B30:B32"/>
    <mergeCell ref="F30:F32"/>
    <mergeCell ref="G30:G32"/>
    <mergeCell ref="H30:H32"/>
    <mergeCell ref="I30:I32"/>
    <mergeCell ref="J30:J32"/>
    <mergeCell ref="K30:K32"/>
    <mergeCell ref="L30:L32"/>
    <mergeCell ref="A36:L36"/>
    <mergeCell ref="A38:A40"/>
    <mergeCell ref="B38:B40"/>
    <mergeCell ref="F38:F40"/>
    <mergeCell ref="G38:G40"/>
    <mergeCell ref="I38:I40"/>
    <mergeCell ref="J38:J40"/>
    <mergeCell ref="K38:K40"/>
    <mergeCell ref="L38:L40"/>
    <mergeCell ref="H39:H40"/>
    <mergeCell ref="A42:A46"/>
    <mergeCell ref="B42:B46"/>
    <mergeCell ref="F42:F43"/>
    <mergeCell ref="G42:G46"/>
    <mergeCell ref="H42:H46"/>
    <mergeCell ref="I42:I46"/>
    <mergeCell ref="J42:J46"/>
    <mergeCell ref="K42:K46"/>
    <mergeCell ref="L42:L46"/>
    <mergeCell ref="F44:F46"/>
    <mergeCell ref="A50:L50"/>
    <mergeCell ref="A63:A64"/>
    <mergeCell ref="B63:B64"/>
    <mergeCell ref="F63:F64"/>
    <mergeCell ref="G63:G64"/>
    <mergeCell ref="H63:H64"/>
    <mergeCell ref="I63:I64"/>
    <mergeCell ref="J63:J64"/>
    <mergeCell ref="K63:K64"/>
    <mergeCell ref="L63:L64"/>
    <mergeCell ref="A77:L77"/>
    <mergeCell ref="A92:A93"/>
    <mergeCell ref="B92:B93"/>
    <mergeCell ref="F92:F93"/>
    <mergeCell ref="G92:G93"/>
    <mergeCell ref="H92:H93"/>
    <mergeCell ref="I92:I93"/>
    <mergeCell ref="J92:J93"/>
    <mergeCell ref="K92:K93"/>
    <mergeCell ref="L92:L93"/>
    <mergeCell ref="A98:A100"/>
    <mergeCell ref="B98:B100"/>
    <mergeCell ref="F98:F99"/>
    <mergeCell ref="G98:G100"/>
    <mergeCell ref="H98:H100"/>
    <mergeCell ref="I98:I100"/>
    <mergeCell ref="J98:J100"/>
    <mergeCell ref="K98:K100"/>
    <mergeCell ref="L98:L100"/>
    <mergeCell ref="A121:L121"/>
    <mergeCell ref="A128:L128"/>
    <mergeCell ref="A154:L154"/>
    <mergeCell ref="A181:A186"/>
    <mergeCell ref="B181:B186"/>
    <mergeCell ref="F181:F182"/>
    <mergeCell ref="G181:G186"/>
    <mergeCell ref="H181:H186"/>
    <mergeCell ref="I181:I186"/>
    <mergeCell ref="A232:L232"/>
    <mergeCell ref="A239:L239"/>
    <mergeCell ref="A247:L247"/>
    <mergeCell ref="A256:L256"/>
    <mergeCell ref="A275:L275"/>
    <mergeCell ref="A279:L279"/>
    <mergeCell ref="J181:J186"/>
    <mergeCell ref="K181:K186"/>
    <mergeCell ref="L181:L186"/>
    <mergeCell ref="F185:F186"/>
    <mergeCell ref="A199:L199"/>
    <mergeCell ref="A223:L223"/>
    <mergeCell ref="B313:B314"/>
    <mergeCell ref="G313:G314"/>
    <mergeCell ref="H313:H314"/>
    <mergeCell ref="I313:I314"/>
    <mergeCell ref="J313:J314"/>
    <mergeCell ref="A301:L301"/>
    <mergeCell ref="A304:A305"/>
    <mergeCell ref="B304:B305"/>
    <mergeCell ref="G304:G305"/>
    <mergeCell ref="H304:H305"/>
    <mergeCell ref="I304:I305"/>
    <mergeCell ref="J304:J305"/>
    <mergeCell ref="K304:K305"/>
    <mergeCell ref="L304:L305"/>
    <mergeCell ref="A6:L6"/>
    <mergeCell ref="F13:F14"/>
    <mergeCell ref="A355:L355"/>
    <mergeCell ref="A362:L362"/>
    <mergeCell ref="A466:L466"/>
    <mergeCell ref="A527:L527"/>
    <mergeCell ref="A531:L531"/>
    <mergeCell ref="J327:J328"/>
    <mergeCell ref="K327:K328"/>
    <mergeCell ref="L327:L328"/>
    <mergeCell ref="A332:L332"/>
    <mergeCell ref="A335:L335"/>
    <mergeCell ref="A339:L339"/>
    <mergeCell ref="K313:K314"/>
    <mergeCell ref="L313:L314"/>
    <mergeCell ref="A318:L318"/>
    <mergeCell ref="A321:L321"/>
    <mergeCell ref="A325:L325"/>
    <mergeCell ref="A327:A328"/>
    <mergeCell ref="B327:B328"/>
    <mergeCell ref="G327:G328"/>
    <mergeCell ref="H327:H328"/>
    <mergeCell ref="I327:I328"/>
    <mergeCell ref="A313:A3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Asta Kuzmickienė</dc:creator>
  <cp:lastModifiedBy>Rolanda Adlienė</cp:lastModifiedBy>
  <cp:lastPrinted>2025-09-02T07:17:53Z</cp:lastPrinted>
  <dcterms:created xsi:type="dcterms:W3CDTF">2024-10-31T08:45:27Z</dcterms:created>
  <dcterms:modified xsi:type="dcterms:W3CDTF">2026-02-26T08:02:00Z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abbisDVSAttachmentId">
    <vt:lpwstr>2a25c7dd-5503-487f-a429-d2d6a618e8f0</vt:lpwstr>
  </property>
</Properties>
</file>